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Sur" sheetId="26" r:id="rId3"/>
    <sheet name="Arequipa" sheetId="27" r:id="rId4"/>
    <sheet name="Cusco" sheetId="32" r:id="rId5"/>
    <sheet name="Madre de Dios" sheetId="33" r:id="rId6"/>
    <sheet name="Moquegua" sheetId="34" r:id="rId7"/>
    <sheet name="Puno" sheetId="35" r:id="rId8"/>
    <sheet name="Tacna" sheetId="3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N67" i="26" l="1"/>
  <c r="N66" i="26"/>
  <c r="F40" i="26" l="1"/>
  <c r="F39" i="26"/>
  <c r="C9" i="26" l="1"/>
  <c r="C9" i="36"/>
  <c r="C33" i="36"/>
  <c r="C9" i="35"/>
  <c r="C33" i="35"/>
  <c r="C57" i="35"/>
  <c r="C9" i="34"/>
  <c r="C33" i="34"/>
  <c r="C33" i="33"/>
  <c r="C57" i="33"/>
  <c r="C9" i="32"/>
  <c r="C33" i="32"/>
  <c r="C9" i="27"/>
  <c r="C33" i="27"/>
  <c r="C57" i="27"/>
  <c r="N65" i="36" l="1"/>
  <c r="N64" i="36"/>
  <c r="N62" i="36"/>
  <c r="N61" i="36"/>
  <c r="N60" i="36"/>
  <c r="N59" i="36"/>
  <c r="C57" i="36"/>
  <c r="B4" i="36"/>
  <c r="J3" i="36"/>
  <c r="B3" i="36"/>
  <c r="N65" i="35"/>
  <c r="N64" i="35"/>
  <c r="N62" i="35"/>
  <c r="N61" i="35"/>
  <c r="N60" i="35"/>
  <c r="N59" i="35"/>
  <c r="B4" i="35"/>
  <c r="J3" i="35"/>
  <c r="B3" i="35"/>
  <c r="J20" i="2" l="1"/>
  <c r="J19" i="2"/>
  <c r="J18" i="2"/>
  <c r="J17" i="2"/>
  <c r="J16" i="2"/>
  <c r="J15" i="2"/>
  <c r="J14" i="2"/>
  <c r="J13" i="2"/>
  <c r="J12" i="2"/>
  <c r="C59" i="26" l="1"/>
  <c r="C57" i="34" l="1"/>
  <c r="F42" i="26" l="1"/>
  <c r="F41" i="26"/>
  <c r="F43" i="26"/>
  <c r="F44" i="26"/>
  <c r="N64" i="26" l="1"/>
  <c r="N63" i="26"/>
  <c r="N62" i="26"/>
  <c r="N61" i="26"/>
  <c r="B4" i="26"/>
  <c r="J3" i="26"/>
  <c r="B3" i="26"/>
  <c r="J3" i="34"/>
  <c r="J3" i="33"/>
  <c r="J3" i="32"/>
  <c r="N65" i="34"/>
  <c r="N64" i="34"/>
  <c r="N62" i="34"/>
  <c r="N61" i="34"/>
  <c r="N60" i="34"/>
  <c r="N59" i="34"/>
  <c r="N65" i="33"/>
  <c r="N64" i="33"/>
  <c r="N62" i="33"/>
  <c r="N61" i="33"/>
  <c r="N60" i="33"/>
  <c r="N59" i="33"/>
  <c r="N65" i="32"/>
  <c r="N64" i="32"/>
  <c r="N62" i="32"/>
  <c r="N61" i="32"/>
  <c r="N60" i="32"/>
  <c r="N59" i="32"/>
  <c r="C57" i="32"/>
  <c r="J3" i="27" l="1"/>
  <c r="N60" i="27"/>
  <c r="N61" i="27"/>
  <c r="N62" i="27"/>
  <c r="N64" i="27"/>
  <c r="N65" i="27"/>
  <c r="N59" i="27"/>
  <c r="C9" i="33" l="1"/>
  <c r="B4" i="34" l="1"/>
  <c r="B3" i="34"/>
  <c r="B4" i="33"/>
  <c r="B3" i="33"/>
  <c r="B4" i="32"/>
  <c r="B3" i="32"/>
  <c r="B4" i="27" l="1"/>
  <c r="B3" i="27" l="1"/>
</calcChain>
</file>

<file path=xl/sharedStrings.xml><?xml version="1.0" encoding="utf-8"?>
<sst xmlns="http://schemas.openxmlformats.org/spreadsheetml/2006/main" count="369" uniqueCount="88">
  <si>
    <t>Índice</t>
  </si>
  <si>
    <t>Región</t>
  </si>
  <si>
    <t>Otros</t>
  </si>
  <si>
    <t>Salud</t>
  </si>
  <si>
    <t>Vivienda</t>
  </si>
  <si>
    <t>Variación Porcentual Anual (Ene-Dic)</t>
  </si>
  <si>
    <t>Indice General</t>
  </si>
  <si>
    <t>Precios al Consumidor</t>
  </si>
  <si>
    <t>Alimentos y bebidas</t>
  </si>
  <si>
    <t>Vestido y calzado</t>
  </si>
  <si>
    <t>Cuidados y conservación de la salud</t>
  </si>
  <si>
    <t>Transportes y Comunicaciones</t>
  </si>
  <si>
    <t>Otros bienes y servicios</t>
  </si>
  <si>
    <t>Alquiler de vivienda, comb. y electricidad</t>
  </si>
  <si>
    <t>Muebles, enseres del hogar y mante.</t>
  </si>
  <si>
    <t>Esparcimiento, serv. culturales y ensañanza</t>
  </si>
  <si>
    <t>Fuente: INEI                                                                                                                                                                                                Elaboración: CIE-PERUCÁMARAS</t>
  </si>
  <si>
    <t>IPC</t>
  </si>
  <si>
    <t>ICP</t>
  </si>
  <si>
    <t xml:space="preserve">Alimentos </t>
  </si>
  <si>
    <t>Vestidos</t>
  </si>
  <si>
    <t>Muebles</t>
  </si>
  <si>
    <t>Trans y Comu</t>
  </si>
  <si>
    <t>Culturales</t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</si>
  <si>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mensual según grupos de Consumo</t>
    </r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</si>
  <si>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% Anual, según grupos de Consumo</t>
    </r>
  </si>
  <si>
    <t>1. Variación % anual del Índice General del Precios al Consumidor, según grupos de consumo</t>
  </si>
  <si>
    <t>2. Variación % mensual del Índice General del Precios al Consumidor, según grupos de consumo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</si>
  <si>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</si>
  <si>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</si>
  <si>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</si>
  <si>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</si>
  <si>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</si>
  <si>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</si>
  <si>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</si>
  <si>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</si>
  <si>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</si>
  <si>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</si>
  <si>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</si>
  <si>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</si>
  <si>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Índice  de Precios al Consumidor</t>
  </si>
  <si>
    <t>Azúcar</t>
  </si>
  <si>
    <t>Leche, quesos y huevos</t>
  </si>
  <si>
    <t>Bebidas alcohólicas</t>
  </si>
  <si>
    <t>Combustibles</t>
  </si>
  <si>
    <t>Energía eléctrica</t>
  </si>
  <si>
    <t>Alimentos</t>
  </si>
  <si>
    <t>Combustibles y energía</t>
  </si>
  <si>
    <t>var. Pp</t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</si>
  <si>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% Anual (Ene-Dic)</t>
    </r>
  </si>
  <si>
    <t>3. Variación del IPC de productos emblemáticos</t>
  </si>
  <si>
    <t>Fuente: INEI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</si>
  <si>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Fuente: INEI                                                                                                                        Elaboración: CIE-PERUCÁMARAS</t>
  </si>
  <si>
    <t>Índice General</t>
  </si>
  <si>
    <t>Alquiler de vivienda, combustibles y electricidad</t>
  </si>
  <si>
    <t>Muebles, enseres y mantenimiento de la vivienda</t>
  </si>
  <si>
    <t>Transportes y comunicaciones</t>
  </si>
  <si>
    <t>Esparcimiento,  servicios culturales y de enseñanza</t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</si>
  <si>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% Anual, según grupos de Consumo *</t>
    </r>
  </si>
  <si>
    <t>Fuente: INEI</t>
  </si>
  <si>
    <t>Elaboración: CIE-PERUCÁMARAS</t>
  </si>
  <si>
    <t>Promedio Simple</t>
  </si>
  <si>
    <t>Ene - Dic 2016</t>
  </si>
  <si>
    <t>Var. p.p</t>
  </si>
  <si>
    <t>“Variación del Índice de Precios al Consumidor (IPC) - 2016”</t>
  </si>
  <si>
    <t>Información ampliada del Reporte Regional de la Macro Región Sur - Edición N° 224</t>
  </si>
  <si>
    <t>Lunes, 30 de enero de 2017</t>
  </si>
  <si>
    <t>Sur</t>
  </si>
  <si>
    <t>Arequipa</t>
  </si>
  <si>
    <t>Cusco</t>
  </si>
  <si>
    <t>Madre de Dios</t>
  </si>
  <si>
    <t>Moquegua</t>
  </si>
  <si>
    <t>Puno</t>
  </si>
  <si>
    <t>Tacna</t>
  </si>
  <si>
    <t>MACRO REGIÓN SUR: Variación del Índice de Precios al Consumidor - 2016</t>
  </si>
  <si>
    <t>Macro Región SUR</t>
  </si>
  <si>
    <t>2. Variación porcentual anual del IPC de las regiones del SUR</t>
  </si>
  <si>
    <t xml:space="preserve">Variación % Anual del IPC de las Regiones del SUR
</t>
  </si>
  <si>
    <t>Grasas y aceites comestibles</t>
  </si>
  <si>
    <t>* A partir del promedio simple de los IPC de las principales ciudades del SUR</t>
  </si>
  <si>
    <t>La tasa de inflación más alta se registró de la región Puno, alcanzando los 5,6%, y la menor tasa fue en Madre de Dios por 1,4%.</t>
  </si>
  <si>
    <t>Pescados y mariscos</t>
  </si>
  <si>
    <t>AREQUIPA : Variación del Índice de Precios al Consumidor - 2016</t>
  </si>
  <si>
    <t>CUSCO : Variación del Índice de Precios al Consumidor - 2016</t>
  </si>
  <si>
    <t>MADRE DE DIOS : Variación del Índice de Precios al Consumidor - 2016</t>
  </si>
  <si>
    <t>MOQUEGUA : Variación del Índice de Precios al Consumidor - 2016</t>
  </si>
  <si>
    <t>PUNO : Variación del Índice de Precios al Consumidor - 2016</t>
  </si>
  <si>
    <t>TACNA : Variación del Índice de Precios al Consumidor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</si>
</sst>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%"/>
    <numFmt numFmtId="165" formatCode="&quot;S/.&quot;\ #,##0.00_);\(&quot;S/.&quot;\ #,##0.00\)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&quot;S/.&quot;\ * #,##0.00_);_(&quot;S/.&quot;\ * \(#,##0.00\);_(&quot;S/.&quot;\ * &quot;-&quot;??_);_(@_)"/>
    <numFmt numFmtId="171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5" tint="-0.249977111117893"/>
      <name val="Times New Roman"/>
      <family val="1"/>
    </font>
    <font>
      <sz val="9"/>
      <color theme="1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name val="Times New Roman"/>
      <family val="1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6"/>
      <name val="Arial Narrow"/>
      <family val="2"/>
    </font>
    <font>
      <b/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ill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9" fillId="2" borderId="0" xfId="0" applyFont="1" applyFill="1" applyBorder="1"/>
    <xf numFmtId="0" fontId="3" fillId="2" borderId="0" xfId="0" applyFont="1" applyFill="1" applyBorder="1"/>
    <xf numFmtId="0" fontId="4" fillId="2" borderId="0" xfId="2" applyFill="1"/>
    <xf numFmtId="0" fontId="15" fillId="2" borderId="0" xfId="0" applyFont="1" applyFill="1"/>
    <xf numFmtId="0" fontId="5" fillId="2" borderId="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5" fillId="2" borderId="0" xfId="0" applyFont="1" applyFill="1" applyBorder="1" applyAlignment="1">
      <alignment horizontal="left"/>
    </xf>
    <xf numFmtId="164" fontId="0" fillId="2" borderId="9" xfId="1" applyNumberFormat="1" applyFont="1" applyFill="1" applyBorder="1"/>
    <xf numFmtId="164" fontId="0" fillId="2" borderId="13" xfId="1" applyNumberFormat="1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 applyAlignment="1"/>
    <xf numFmtId="0" fontId="7" fillId="2" borderId="18" xfId="0" applyFont="1" applyFill="1" applyBorder="1" applyAlignment="1">
      <alignment vertical="center" wrapText="1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3" fillId="2" borderId="9" xfId="0" applyFont="1" applyFill="1" applyBorder="1"/>
    <xf numFmtId="164" fontId="0" fillId="2" borderId="12" xfId="1" applyNumberFormat="1" applyFont="1" applyFill="1" applyBorder="1"/>
    <xf numFmtId="0" fontId="0" fillId="2" borderId="10" xfId="0" applyFont="1" applyFill="1" applyBorder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indent="8"/>
    </xf>
    <xf numFmtId="0" fontId="0" fillId="5" borderId="9" xfId="0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0" fillId="4" borderId="9" xfId="1" applyNumberFormat="1" applyFont="1" applyFill="1" applyBorder="1"/>
    <xf numFmtId="0" fontId="0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164" fontId="0" fillId="4" borderId="12" xfId="1" applyNumberFormat="1" applyFont="1" applyFill="1" applyBorder="1"/>
    <xf numFmtId="0" fontId="3" fillId="4" borderId="9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5" borderId="7" xfId="0" applyFill="1" applyBorder="1"/>
    <xf numFmtId="0" fontId="0" fillId="5" borderId="7" xfId="0" applyFill="1" applyBorder="1" applyAlignment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164" fontId="0" fillId="2" borderId="0" xfId="1" applyNumberFormat="1" applyFont="1" applyFill="1" applyBorder="1"/>
    <xf numFmtId="171" fontId="0" fillId="2" borderId="0" xfId="0" applyNumberFormat="1" applyFill="1" applyBorder="1"/>
    <xf numFmtId="0" fontId="14" fillId="2" borderId="0" xfId="0" applyFont="1" applyFill="1" applyBorder="1" applyAlignment="1">
      <alignment vertical="top"/>
    </xf>
    <xf numFmtId="0" fontId="0" fillId="2" borderId="0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indent="1"/>
    </xf>
    <xf numFmtId="0" fontId="17" fillId="2" borderId="0" xfId="0" applyFont="1" applyFill="1" applyBorder="1"/>
    <xf numFmtId="164" fontId="17" fillId="2" borderId="0" xfId="1" applyNumberFormat="1" applyFont="1" applyFill="1" applyBorder="1"/>
    <xf numFmtId="171" fontId="17" fillId="2" borderId="0" xfId="0" applyNumberFormat="1" applyFont="1" applyFill="1" applyBorder="1"/>
    <xf numFmtId="0" fontId="9" fillId="2" borderId="7" xfId="0" applyFont="1" applyFill="1" applyBorder="1" applyAlignment="1">
      <alignment horizontal="left" indent="1"/>
    </xf>
    <xf numFmtId="0" fontId="17" fillId="2" borderId="7" xfId="0" applyFont="1" applyFill="1" applyBorder="1"/>
    <xf numFmtId="164" fontId="17" fillId="2" borderId="7" xfId="1" applyNumberFormat="1" applyFont="1" applyFill="1" applyBorder="1"/>
    <xf numFmtId="171" fontId="17" fillId="2" borderId="7" xfId="0" applyNumberFormat="1" applyFont="1" applyFill="1" applyBorder="1"/>
    <xf numFmtId="0" fontId="0" fillId="3" borderId="0" xfId="0" applyFill="1"/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0" xfId="0" applyFont="1" applyFill="1" applyBorder="1"/>
    <xf numFmtId="0" fontId="15" fillId="2" borderId="5" xfId="0" applyFont="1" applyFill="1" applyBorder="1"/>
    <xf numFmtId="0" fontId="15" fillId="2" borderId="6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164" fontId="0" fillId="4" borderId="22" xfId="1" applyNumberFormat="1" applyFont="1" applyFill="1" applyBorder="1"/>
    <xf numFmtId="0" fontId="0" fillId="4" borderId="23" xfId="0" applyFill="1" applyBorder="1"/>
    <xf numFmtId="0" fontId="0" fillId="4" borderId="24" xfId="0" applyFill="1" applyBorder="1"/>
    <xf numFmtId="164" fontId="0" fillId="2" borderId="16" xfId="1" applyNumberFormat="1" applyFont="1" applyFill="1" applyBorder="1"/>
    <xf numFmtId="0" fontId="0" fillId="2" borderId="25" xfId="0" applyFill="1" applyBorder="1" applyAlignment="1">
      <alignment horizontal="left" indent="2"/>
    </xf>
    <xf numFmtId="0" fontId="0" fillId="2" borderId="23" xfId="0" applyFill="1" applyBorder="1"/>
    <xf numFmtId="0" fontId="0" fillId="2" borderId="24" xfId="0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0" fontId="0" fillId="5" borderId="7" xfId="0" applyFont="1" applyFill="1" applyBorder="1" applyAlignment="1">
      <alignment horizontal="left" vertical="center"/>
    </xf>
    <xf numFmtId="164" fontId="14" fillId="2" borderId="0" xfId="1" applyNumberFormat="1" applyFont="1" applyFill="1" applyBorder="1" applyAlignment="1">
      <alignment vertical="top"/>
    </xf>
    <xf numFmtId="164" fontId="14" fillId="2" borderId="0" xfId="1" applyNumberFormat="1" applyFont="1" applyFill="1" applyBorder="1" applyAlignment="1"/>
    <xf numFmtId="164" fontId="3" fillId="2" borderId="2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vertical="center" wrapText="1"/>
    </xf>
    <xf numFmtId="43" fontId="3" fillId="2" borderId="2" xfId="30" applyFont="1" applyFill="1" applyBorder="1" applyAlignment="1">
      <alignment horizontal="center" vertical="center"/>
    </xf>
    <xf numFmtId="43" fontId="3" fillId="2" borderId="0" xfId="30" applyFont="1" applyFill="1" applyBorder="1" applyAlignment="1">
      <alignment horizontal="center" vertical="center"/>
    </xf>
    <xf numFmtId="43" fontId="3" fillId="2" borderId="7" xfId="30" applyFont="1" applyFill="1" applyBorder="1" applyAlignment="1">
      <alignment horizontal="center" vertical="center"/>
    </xf>
    <xf numFmtId="0" fontId="4" fillId="0" borderId="0" xfId="2"/>
    <xf numFmtId="0" fontId="0" fillId="2" borderId="0" xfId="0" applyFill="1" applyBorder="1" applyAlignment="1">
      <alignment horizontal="center"/>
    </xf>
    <xf numFmtId="164" fontId="0" fillId="2" borderId="18" xfId="0" applyNumberFormat="1" applyFill="1" applyBorder="1"/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FDEDF0"/>
      <color rgb="FFFCEEEE"/>
      <color rgb="FFFEF8F8"/>
      <color rgb="FFFDF1F2"/>
      <color rgb="FFFBE5E7"/>
      <color rgb="FFFFCCFF"/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es-PE" sz="1050">
                <a:solidFill>
                  <a:sysClr val="windowText" lastClr="000000"/>
                </a:solidFill>
              </a:rPr>
              <a:t>Sur:</a:t>
            </a:r>
            <a:r>
              <a:rPr lang="es-PE" sz="1050" baseline="0">
                <a:solidFill>
                  <a:sysClr val="windowText" lastClr="000000"/>
                </a:solidFill>
              </a:rPr>
              <a:t> Variación % anual del IPC por Regiones</a:t>
            </a:r>
            <a:endParaRPr lang="es-PE" sz="105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7479950489268784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03176160115839E-2"/>
          <c:y val="0.17477048611111112"/>
          <c:w val="0.8727417268035218"/>
          <c:h val="0.64973576388888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Sur!$D$38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Sur!$C$39:$C$44</c:f>
              <c:strCache>
                <c:ptCount val="6"/>
                <c:pt idx="0">
                  <c:v>Puno</c:v>
                </c:pt>
                <c:pt idx="1">
                  <c:v>Moquegua</c:v>
                </c:pt>
                <c:pt idx="2">
                  <c:v>Tacna</c:v>
                </c:pt>
                <c:pt idx="3">
                  <c:v>Cusco</c:v>
                </c:pt>
                <c:pt idx="4">
                  <c:v>Arequipa</c:v>
                </c:pt>
                <c:pt idx="5">
                  <c:v>Madre de Dios</c:v>
                </c:pt>
              </c:strCache>
            </c:strRef>
          </c:cat>
          <c:val>
            <c:numRef>
              <c:f>Sur!$D$39:$D$44</c:f>
              <c:numCache>
                <c:formatCode>0.0%</c:formatCode>
                <c:ptCount val="6"/>
                <c:pt idx="0">
                  <c:v>4.3010752688172005E-2</c:v>
                </c:pt>
                <c:pt idx="1">
                  <c:v>2.5040319157966229E-2</c:v>
                </c:pt>
                <c:pt idx="2">
                  <c:v>3.3269725379573512E-2</c:v>
                </c:pt>
                <c:pt idx="3">
                  <c:v>4.0684533419438118E-2</c:v>
                </c:pt>
                <c:pt idx="4">
                  <c:v>3.6939313984168942E-2</c:v>
                </c:pt>
                <c:pt idx="5">
                  <c:v>2.3781212841855082E-2</c:v>
                </c:pt>
              </c:numCache>
            </c:numRef>
          </c:val>
        </c:ser>
        <c:ser>
          <c:idx val="1"/>
          <c:order val="1"/>
          <c:tx>
            <c:strRef>
              <c:f>Sur!$E$38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4"/>
              <c:layout>
                <c:manualLayout>
                  <c:x val="8.700087107269937E-17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Sur!$C$39:$C$44</c:f>
              <c:strCache>
                <c:ptCount val="6"/>
                <c:pt idx="0">
                  <c:v>Puno</c:v>
                </c:pt>
                <c:pt idx="1">
                  <c:v>Moquegua</c:v>
                </c:pt>
                <c:pt idx="2">
                  <c:v>Tacna</c:v>
                </c:pt>
                <c:pt idx="3">
                  <c:v>Cusco</c:v>
                </c:pt>
                <c:pt idx="4">
                  <c:v>Arequipa</c:v>
                </c:pt>
                <c:pt idx="5">
                  <c:v>Madre de Dios</c:v>
                </c:pt>
              </c:strCache>
            </c:strRef>
          </c:cat>
          <c:val>
            <c:numRef>
              <c:f>Sur!$E$39:$E$44</c:f>
              <c:numCache>
                <c:formatCode>0.0%</c:formatCode>
                <c:ptCount val="6"/>
                <c:pt idx="0">
                  <c:v>5.5931681797199762E-2</c:v>
                </c:pt>
                <c:pt idx="1">
                  <c:v>4.2812189466710837E-2</c:v>
                </c:pt>
                <c:pt idx="2">
                  <c:v>4.0709812108559618E-2</c:v>
                </c:pt>
                <c:pt idx="3">
                  <c:v>3.754266211604107E-2</c:v>
                </c:pt>
                <c:pt idx="4">
                  <c:v>3.1536741460405526E-2</c:v>
                </c:pt>
                <c:pt idx="5">
                  <c:v>1.3669257571696569E-2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472640"/>
        <c:axId val="69474176"/>
      </c:barChart>
      <c:catAx>
        <c:axId val="69472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9474176"/>
        <c:crosses val="autoZero"/>
        <c:auto val="1"/>
        <c:lblAlgn val="ctr"/>
        <c:lblOffset val="100"/>
        <c:noMultiLvlLbl val="0"/>
      </c:catAx>
      <c:valAx>
        <c:axId val="6947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9472640"/>
        <c:crosses val="autoZero"/>
        <c:crossBetween val="between"/>
      </c:valAx>
      <c:spPr>
        <a:solidFill>
          <a:srgbClr val="FDEDF0"/>
        </a:solidFill>
      </c:spPr>
    </c:plotArea>
    <c:legend>
      <c:legendPos val="t"/>
      <c:layout>
        <c:manualLayout>
          <c:xMode val="edge"/>
          <c:yMode val="edge"/>
          <c:x val="0.40330488801700182"/>
          <c:y val="9.622013888888889E-2"/>
          <c:w val="0.16017113898035917"/>
          <c:h val="7.441458333333334E-2"/>
        </c:manualLayout>
      </c:layout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SUR:    Variación Porcentual Anualizado del IPC de los principales 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grupos  de consumo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677095793088963E-2"/>
          <c:y val="0.14027187499999999"/>
          <c:w val="0.93171026387502631"/>
          <c:h val="0.58191562499999994"/>
        </c:manualLayout>
      </c:layout>
      <c:lineChart>
        <c:grouping val="standard"/>
        <c:varyColors val="0"/>
        <c:ser>
          <c:idx val="0"/>
          <c:order val="0"/>
          <c:tx>
            <c:strRef>
              <c:f>Sur!$D$17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Sur!$I$15:$N$15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Sur!$I$17:$N$17</c:f>
              <c:numCache>
                <c:formatCode>0.0%</c:formatCode>
                <c:ptCount val="6"/>
                <c:pt idx="0">
                  <c:v>7.431333141927432E-2</c:v>
                </c:pt>
                <c:pt idx="1">
                  <c:v>3.9938829747746984E-2</c:v>
                </c:pt>
                <c:pt idx="2">
                  <c:v>4.5529174935396766E-2</c:v>
                </c:pt>
                <c:pt idx="3">
                  <c:v>3.342800961328396E-2</c:v>
                </c:pt>
                <c:pt idx="4">
                  <c:v>3.8728858350951079E-2</c:v>
                </c:pt>
                <c:pt idx="5">
                  <c:v>3.9511009909555028E-2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Sur!$D$19</c:f>
              <c:strCache>
                <c:ptCount val="1"/>
                <c:pt idx="0">
                  <c:v>Alquiler de vivienda, combustibles y electricidad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Sur!$I$15:$N$15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Sur!$I$19:$N$19</c:f>
              <c:numCache>
                <c:formatCode>0.0%</c:formatCode>
                <c:ptCount val="6"/>
                <c:pt idx="0">
                  <c:v>2.8450000000000086E-2</c:v>
                </c:pt>
                <c:pt idx="1">
                  <c:v>2.5750725201354685E-2</c:v>
                </c:pt>
                <c:pt idx="2">
                  <c:v>6.7381825075834234E-2</c:v>
                </c:pt>
                <c:pt idx="3">
                  <c:v>3.734402983970031E-2</c:v>
                </c:pt>
                <c:pt idx="4">
                  <c:v>4.5459734033445498E-2</c:v>
                </c:pt>
                <c:pt idx="5">
                  <c:v>3.7204858741640257E-2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Sur!$D$22</c:f>
              <c:strCache>
                <c:ptCount val="1"/>
                <c:pt idx="0">
                  <c:v>Transportes y comunicaciones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Sur!$I$15:$N$15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Sur!$I$22:$N$22</c:f>
              <c:numCache>
                <c:formatCode>0.0%</c:formatCode>
                <c:ptCount val="6"/>
                <c:pt idx="0">
                  <c:v>5.0878889223502588E-2</c:v>
                </c:pt>
                <c:pt idx="1">
                  <c:v>1.4645329633037329E-2</c:v>
                </c:pt>
                <c:pt idx="2">
                  <c:v>3.6582827922464034E-2</c:v>
                </c:pt>
                <c:pt idx="3">
                  <c:v>-1.2762967318200591E-3</c:v>
                </c:pt>
                <c:pt idx="4">
                  <c:v>8.7875481017747337E-3</c:v>
                </c:pt>
                <c:pt idx="5">
                  <c:v>1.6653381917558496E-2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Sur!$D$23</c:f>
              <c:strCache>
                <c:ptCount val="1"/>
                <c:pt idx="0">
                  <c:v>Esparcimiento,  servicios culturales y de enseñanza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Sur!$I$15:$N$15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Sur!$I$23:$N$23</c:f>
              <c:numCache>
                <c:formatCode>0.0%</c:formatCode>
                <c:ptCount val="6"/>
                <c:pt idx="0">
                  <c:v>2.5895135402090652E-2</c:v>
                </c:pt>
                <c:pt idx="1">
                  <c:v>2.5418017266279458E-2</c:v>
                </c:pt>
                <c:pt idx="2">
                  <c:v>2.8903633689086439E-2</c:v>
                </c:pt>
                <c:pt idx="3">
                  <c:v>3.5057567415474056E-2</c:v>
                </c:pt>
                <c:pt idx="4">
                  <c:v>3.622123607723271E-2</c:v>
                </c:pt>
                <c:pt idx="5">
                  <c:v>4.9050610473773126E-2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Sur!$I$16:$N$16</c:f>
              <c:strCache>
                <c:ptCount val="1"/>
                <c:pt idx="0">
                  <c:v>5.4% 3.1% 4.0% 2.7% 3.4% 3.8%</c:v>
                </c:pt>
              </c:strCache>
            </c:strRef>
          </c:tx>
          <c:marker>
            <c:symbol val="none"/>
          </c:marker>
          <c:cat>
            <c:numRef>
              <c:f>Sur!$I$15:$N$15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563136"/>
        <c:axId val="69564672"/>
      </c:lineChart>
      <c:catAx>
        <c:axId val="695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9564672"/>
        <c:crosses val="autoZero"/>
        <c:auto val="1"/>
        <c:lblAlgn val="ctr"/>
        <c:lblOffset val="100"/>
        <c:noMultiLvlLbl val="0"/>
      </c:catAx>
      <c:valAx>
        <c:axId val="69564672"/>
        <c:scaling>
          <c:orientation val="minMax"/>
          <c:max val="0.1"/>
          <c:min val="-2.0000000000000004E-2"/>
        </c:scaling>
        <c:delete val="1"/>
        <c:axPos val="l"/>
        <c:numFmt formatCode="0.0%" sourceLinked="1"/>
        <c:majorTickMark val="out"/>
        <c:minorTickMark val="none"/>
        <c:tickLblPos val="nextTo"/>
        <c:crossAx val="69563136"/>
        <c:crosses val="autoZero"/>
        <c:crossBetween val="between"/>
      </c:valAx>
      <c:spPr>
        <a:solidFill>
          <a:srgbClr val="FDEDF0"/>
        </a:solidFill>
      </c:spPr>
    </c:plotArea>
    <c:legend>
      <c:legendPos val="t"/>
      <c:layout>
        <c:manualLayout>
          <c:xMode val="edge"/>
          <c:yMode val="edge"/>
          <c:x val="0.12477589822882421"/>
          <c:y val="0.82450798611111109"/>
          <c:w val="0.80460884332613847"/>
          <c:h val="8.7452083333333333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PE" sz="900" b="1" i="0" baseline="0">
                <a:effectLst/>
              </a:rPr>
              <a:t>Sur: Variación %  Anualizada del Índice de Precios al Consumidor promedio simple</a:t>
            </a:r>
          </a:p>
          <a:p>
            <a:pPr>
              <a:defRPr sz="900"/>
            </a:pPr>
            <a:r>
              <a:rPr lang="es-PE" sz="900" b="0" i="0" baseline="0">
                <a:effectLst/>
              </a:rPr>
              <a:t>(De Enero a Diciembre, 2011-2016)</a:t>
            </a:r>
            <a:endParaRPr lang="es-PE" sz="900" b="0">
              <a:effectLst/>
            </a:endParaRPr>
          </a:p>
        </c:rich>
      </c:tx>
      <c:layout>
        <c:manualLayout>
          <c:xMode val="edge"/>
          <c:yMode val="edge"/>
          <c:x val="0.1516117814722279"/>
          <c:y val="2.6083268610086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38192391593845"/>
          <c:y val="0.18068824914519105"/>
          <c:w val="0.83732687828821362"/>
          <c:h val="0.61930511023261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>
                <c:manualLayout>
                  <c:x val="0"/>
                  <c:y val="-3.96875000000000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>
                <c:manualLayout>
                  <c:x val="1.1759259259259259E-2"/>
                  <c:y val="-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[6]archivo!$E$16:$E$87</c:f>
              <c:numCache>
                <c:formatCode>General</c:formatCode>
                <c:ptCount val="72"/>
                <c:pt idx="0">
                  <c:v>104.45</c:v>
                </c:pt>
                <c:pt idx="1">
                  <c:v>105.06</c:v>
                </c:pt>
                <c:pt idx="2">
                  <c:v>105.75</c:v>
                </c:pt>
                <c:pt idx="3">
                  <c:v>106.37</c:v>
                </c:pt>
                <c:pt idx="4">
                  <c:v>106.64</c:v>
                </c:pt>
                <c:pt idx="5">
                  <c:v>106.68</c:v>
                </c:pt>
                <c:pt idx="6">
                  <c:v>107.08</c:v>
                </c:pt>
                <c:pt idx="7">
                  <c:v>107.3</c:v>
                </c:pt>
                <c:pt idx="8">
                  <c:v>107.99</c:v>
                </c:pt>
                <c:pt idx="9">
                  <c:v>108.98</c:v>
                </c:pt>
                <c:pt idx="10">
                  <c:v>110</c:v>
                </c:pt>
                <c:pt idx="11">
                  <c:v>110.67</c:v>
                </c:pt>
                <c:pt idx="12">
                  <c:v>110.88</c:v>
                </c:pt>
                <c:pt idx="13">
                  <c:v>110.84</c:v>
                </c:pt>
                <c:pt idx="14">
                  <c:v>111</c:v>
                </c:pt>
                <c:pt idx="15">
                  <c:v>111.33</c:v>
                </c:pt>
                <c:pt idx="16">
                  <c:v>111.39</c:v>
                </c:pt>
                <c:pt idx="17">
                  <c:v>111.16</c:v>
                </c:pt>
                <c:pt idx="18">
                  <c:v>111.52</c:v>
                </c:pt>
                <c:pt idx="19">
                  <c:v>112.4</c:v>
                </c:pt>
                <c:pt idx="20">
                  <c:v>113.08</c:v>
                </c:pt>
                <c:pt idx="21">
                  <c:v>113.32</c:v>
                </c:pt>
                <c:pt idx="22">
                  <c:v>113.8</c:v>
                </c:pt>
                <c:pt idx="23">
                  <c:v>113.98</c:v>
                </c:pt>
                <c:pt idx="24">
                  <c:v>114.31</c:v>
                </c:pt>
                <c:pt idx="25">
                  <c:v>114.49</c:v>
                </c:pt>
                <c:pt idx="26">
                  <c:v>115.6</c:v>
                </c:pt>
                <c:pt idx="27">
                  <c:v>115.65</c:v>
                </c:pt>
                <c:pt idx="28">
                  <c:v>115.52</c:v>
                </c:pt>
                <c:pt idx="29">
                  <c:v>116.01</c:v>
                </c:pt>
                <c:pt idx="30">
                  <c:v>116.86</c:v>
                </c:pt>
                <c:pt idx="31">
                  <c:v>118.27</c:v>
                </c:pt>
                <c:pt idx="32">
                  <c:v>119.23</c:v>
                </c:pt>
                <c:pt idx="33">
                  <c:v>119.79</c:v>
                </c:pt>
                <c:pt idx="34">
                  <c:v>120.42</c:v>
                </c:pt>
                <c:pt idx="35">
                  <c:v>120.78</c:v>
                </c:pt>
                <c:pt idx="36">
                  <c:v>120.66</c:v>
                </c:pt>
                <c:pt idx="37">
                  <c:v>120.93</c:v>
                </c:pt>
                <c:pt idx="38">
                  <c:v>121.18</c:v>
                </c:pt>
                <c:pt idx="39">
                  <c:v>120.95</c:v>
                </c:pt>
                <c:pt idx="40">
                  <c:v>121.22</c:v>
                </c:pt>
                <c:pt idx="41">
                  <c:v>121.53</c:v>
                </c:pt>
                <c:pt idx="42">
                  <c:v>122.03</c:v>
                </c:pt>
                <c:pt idx="43">
                  <c:v>122.47</c:v>
                </c:pt>
                <c:pt idx="44">
                  <c:v>123.27</c:v>
                </c:pt>
                <c:pt idx="45">
                  <c:v>124.37</c:v>
                </c:pt>
                <c:pt idx="46">
                  <c:v>124.29</c:v>
                </c:pt>
                <c:pt idx="47">
                  <c:v>123.88</c:v>
                </c:pt>
                <c:pt idx="48">
                  <c:v>124.37</c:v>
                </c:pt>
                <c:pt idx="49">
                  <c:v>124.82</c:v>
                </c:pt>
                <c:pt idx="50">
                  <c:v>125.12</c:v>
                </c:pt>
                <c:pt idx="51">
                  <c:v>124.82</c:v>
                </c:pt>
                <c:pt idx="52">
                  <c:v>124.78</c:v>
                </c:pt>
                <c:pt idx="53">
                  <c:v>125.16</c:v>
                </c:pt>
                <c:pt idx="54">
                  <c:v>125.77</c:v>
                </c:pt>
                <c:pt idx="55">
                  <c:v>126.86</c:v>
                </c:pt>
                <c:pt idx="56">
                  <c:v>127.57</c:v>
                </c:pt>
                <c:pt idx="57">
                  <c:v>127.89</c:v>
                </c:pt>
                <c:pt idx="58">
                  <c:v>128.76</c:v>
                </c:pt>
                <c:pt idx="59">
                  <c:v>128.91999999999999</c:v>
                </c:pt>
                <c:pt idx="60">
                  <c:v>129.19999999999999</c:v>
                </c:pt>
                <c:pt idx="61">
                  <c:v>129.52000000000001</c:v>
                </c:pt>
                <c:pt idx="62">
                  <c:v>130.22</c:v>
                </c:pt>
                <c:pt idx="63">
                  <c:v>130.22999999999999</c:v>
                </c:pt>
                <c:pt idx="64">
                  <c:v>130.09</c:v>
                </c:pt>
                <c:pt idx="65">
                  <c:v>130.55000000000001</c:v>
                </c:pt>
                <c:pt idx="66">
                  <c:v>131.35</c:v>
                </c:pt>
                <c:pt idx="67">
                  <c:v>131.72</c:v>
                </c:pt>
                <c:pt idx="68">
                  <c:v>132.33000000000001</c:v>
                </c:pt>
                <c:pt idx="69">
                  <c:v>132.88999999999999</c:v>
                </c:pt>
                <c:pt idx="70">
                  <c:v>133.43</c:v>
                </c:pt>
                <c:pt idx="71">
                  <c:v>133.76</c:v>
                </c:pt>
              </c:numCache>
            </c:numRef>
          </c:cat>
          <c:val>
            <c:numRef>
              <c:f>[6]archivo!$D$16:$D$87</c:f>
              <c:numCache>
                <c:formatCode>General</c:formatCode>
                <c:ptCount val="72"/>
                <c:pt idx="0">
                  <c:v>3.954913980620911E-2</c:v>
                </c:pt>
                <c:pt idx="1">
                  <c:v>4.5010364228605271E-2</c:v>
                </c:pt>
                <c:pt idx="2">
                  <c:v>5.4380961746484324E-2</c:v>
                </c:pt>
                <c:pt idx="3">
                  <c:v>6.3146488030735748E-2</c:v>
                </c:pt>
                <c:pt idx="4">
                  <c:v>6.2229650019661742E-2</c:v>
                </c:pt>
                <c:pt idx="5">
                  <c:v>5.9484274272318949E-2</c:v>
                </c:pt>
                <c:pt idx="6">
                  <c:v>5.0337512054001943E-2</c:v>
                </c:pt>
                <c:pt idx="7">
                  <c:v>4.4044427422443633E-2</c:v>
                </c:pt>
                <c:pt idx="8">
                  <c:v>4.8593839678591877E-2</c:v>
                </c:pt>
                <c:pt idx="9">
                  <c:v>6.185765056190573E-2</c:v>
                </c:pt>
                <c:pt idx="10">
                  <c:v>6.7497603068072953E-2</c:v>
                </c:pt>
                <c:pt idx="11">
                  <c:v>6.6609327217125314E-2</c:v>
                </c:pt>
                <c:pt idx="12">
                  <c:v>6.1632109568194871E-2</c:v>
                </c:pt>
                <c:pt idx="13">
                  <c:v>6.1018229904599819E-2</c:v>
                </c:pt>
                <c:pt idx="14">
                  <c:v>5.754523409811596E-2</c:v>
                </c:pt>
                <c:pt idx="15">
                  <c:v>5.3928836174944372E-2</c:v>
                </c:pt>
                <c:pt idx="16">
                  <c:v>5.1827857473392136E-2</c:v>
                </c:pt>
                <c:pt idx="17">
                  <c:v>4.6556651608739674E-2</c:v>
                </c:pt>
                <c:pt idx="18">
                  <c:v>4.6272493573264795E-2</c:v>
                </c:pt>
                <c:pt idx="19">
                  <c:v>5.1999266324284532E-2</c:v>
                </c:pt>
                <c:pt idx="20">
                  <c:v>5.1541689472723862E-2</c:v>
                </c:pt>
                <c:pt idx="21">
                  <c:v>4.2243328810493086E-2</c:v>
                </c:pt>
                <c:pt idx="22">
                  <c:v>3.5476917549847276E-2</c:v>
                </c:pt>
                <c:pt idx="23">
                  <c:v>3.4136726099811776E-2</c:v>
                </c:pt>
                <c:pt idx="24">
                  <c:v>3.7179716896613479E-2</c:v>
                </c:pt>
                <c:pt idx="25">
                  <c:v>3.4808154544645253E-2</c:v>
                </c:pt>
                <c:pt idx="26">
                  <c:v>3.3777229032542433E-2</c:v>
                </c:pt>
                <c:pt idx="27">
                  <c:v>3.1563214348514279E-2</c:v>
                </c:pt>
                <c:pt idx="28">
                  <c:v>3.4491860976682664E-2</c:v>
                </c:pt>
                <c:pt idx="29">
                  <c:v>3.9376321353065569E-2</c:v>
                </c:pt>
                <c:pt idx="30">
                  <c:v>4.2120042120042278E-2</c:v>
                </c:pt>
                <c:pt idx="31">
                  <c:v>4.123441722604837E-2</c:v>
                </c:pt>
                <c:pt idx="32">
                  <c:v>4.0687082501951854E-2</c:v>
                </c:pt>
                <c:pt idx="33">
                  <c:v>4.1833015101544913E-2</c:v>
                </c:pt>
                <c:pt idx="34">
                  <c:v>4.5363865035995987E-2</c:v>
                </c:pt>
                <c:pt idx="35">
                  <c:v>4.990469589325941E-2</c:v>
                </c:pt>
                <c:pt idx="36">
                  <c:v>4.6644208344130744E-2</c:v>
                </c:pt>
                <c:pt idx="37">
                  <c:v>4.5767377838954015E-2</c:v>
                </c:pt>
                <c:pt idx="38">
                  <c:v>4.384917249616116E-2</c:v>
                </c:pt>
                <c:pt idx="39">
                  <c:v>4.7558169266172401E-2</c:v>
                </c:pt>
                <c:pt idx="40">
                  <c:v>4.8907034107340319E-2</c:v>
                </c:pt>
                <c:pt idx="41">
                  <c:v>4.9495719976269115E-2</c:v>
                </c:pt>
                <c:pt idx="42">
                  <c:v>4.5217244863590356E-2</c:v>
                </c:pt>
                <c:pt idx="43">
                  <c:v>3.9936369725385168E-2</c:v>
                </c:pt>
                <c:pt idx="44">
                  <c:v>3.8262754251417119E-2</c:v>
                </c:pt>
                <c:pt idx="45">
                  <c:v>4.2402532489170142E-2</c:v>
                </c:pt>
                <c:pt idx="46">
                  <c:v>3.7255227348158115E-2</c:v>
                </c:pt>
                <c:pt idx="47">
                  <c:v>3.2101006766793061E-2</c:v>
                </c:pt>
                <c:pt idx="48">
                  <c:v>3.6312618634975591E-2</c:v>
                </c:pt>
                <c:pt idx="49">
                  <c:v>3.5538005923000826E-2</c:v>
                </c:pt>
                <c:pt idx="50">
                  <c:v>3.5142203334423083E-2</c:v>
                </c:pt>
                <c:pt idx="51">
                  <c:v>3.4008624196566695E-2</c:v>
                </c:pt>
                <c:pt idx="52">
                  <c:v>3.0408692831657369E-2</c:v>
                </c:pt>
                <c:pt idx="53">
                  <c:v>2.6568682871678906E-2</c:v>
                </c:pt>
                <c:pt idx="54">
                  <c:v>2.827680657375331E-2</c:v>
                </c:pt>
                <c:pt idx="55">
                  <c:v>3.3652684969003976E-2</c:v>
                </c:pt>
                <c:pt idx="56">
                  <c:v>3.0991569650742568E-2</c:v>
                </c:pt>
                <c:pt idx="57">
                  <c:v>2.7171741388955617E-2</c:v>
                </c:pt>
                <c:pt idx="58">
                  <c:v>3.3677305815534631E-2</c:v>
                </c:pt>
                <c:pt idx="59">
                  <c:v>3.6939313984168942E-2</c:v>
                </c:pt>
                <c:pt idx="60">
                  <c:v>3.7031138010671372E-2</c:v>
                </c:pt>
                <c:pt idx="61">
                  <c:v>3.5510009532888409E-2</c:v>
                </c:pt>
                <c:pt idx="62">
                  <c:v>3.1027948839412733E-2</c:v>
                </c:pt>
                <c:pt idx="63">
                  <c:v>2.8090329687622928E-2</c:v>
                </c:pt>
                <c:pt idx="64">
                  <c:v>2.8724325175100374E-2</c:v>
                </c:pt>
                <c:pt idx="65">
                  <c:v>2.9735682819383324E-2</c:v>
                </c:pt>
                <c:pt idx="66">
                  <c:v>2.9457850203697955E-2</c:v>
                </c:pt>
                <c:pt idx="67">
                  <c:v>2.6481813225329054E-2</c:v>
                </c:pt>
                <c:pt idx="68">
                  <c:v>2.7178568647301615E-2</c:v>
                </c:pt>
                <c:pt idx="69">
                  <c:v>2.9409476386835776E-2</c:v>
                </c:pt>
                <c:pt idx="70">
                  <c:v>2.6853428261878864E-2</c:v>
                </c:pt>
                <c:pt idx="71">
                  <c:v>3.1536741460405526E-2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43648"/>
        <c:axId val="71245184"/>
      </c:barChart>
      <c:catAx>
        <c:axId val="712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1245184"/>
        <c:crosses val="autoZero"/>
        <c:auto val="1"/>
        <c:lblAlgn val="ctr"/>
        <c:lblOffset val="100"/>
        <c:noMultiLvlLbl val="0"/>
      </c:catAx>
      <c:valAx>
        <c:axId val="7124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1243648"/>
        <c:crosses val="autoZero"/>
        <c:crossBetween val="between"/>
        <c:majorUnit val="2.0000000000000004E-2"/>
        <c:minorUnit val="2.0000000000000005E-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110987</xdr:colOff>
      <xdr:row>9</xdr:row>
      <xdr:rowOff>129208</xdr:rowOff>
    </xdr:from>
    <xdr:to>
      <xdr:col>15</xdr:col>
      <xdr:colOff>644387</xdr:colOff>
      <xdr:row>12</xdr:row>
      <xdr:rowOff>14908</xdr:rowOff>
    </xdr:to>
    <xdr:sp macro="" textlink="">
      <xdr:nvSpPr>
        <xdr:cNvPr id="15" name="14 Flecha abajo"/>
        <xdr:cNvSpPr/>
      </xdr:nvSpPr>
      <xdr:spPr>
        <a:xfrm rot="16200000">
          <a:off x="10966174" y="1805608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8</xdr:col>
      <xdr:colOff>161925</xdr:colOff>
      <xdr:row>32</xdr:row>
      <xdr:rowOff>23812</xdr:rowOff>
    </xdr:from>
    <xdr:to>
      <xdr:col>15</xdr:col>
      <xdr:colOff>513675</xdr:colOff>
      <xdr:row>47</xdr:row>
      <xdr:rowOff>46312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17</xdr:col>
      <xdr:colOff>132664</xdr:colOff>
      <xdr:row>32</xdr:row>
      <xdr:rowOff>39460</xdr:rowOff>
    </xdr:from>
    <xdr:to>
      <xdr:col>22</xdr:col>
      <xdr:colOff>810986</xdr:colOff>
      <xdr:row>47</xdr:row>
      <xdr:rowOff>61960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150477</xdr:colOff>
      <xdr:row>9</xdr:row>
      <xdr:rowOff>63234</xdr:rowOff>
    </xdr:from>
    <xdr:to>
      <xdr:col>22</xdr:col>
      <xdr:colOff>815993</xdr:colOff>
      <xdr:row>24</xdr:row>
      <xdr:rowOff>85734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0.92824</cdr:y>
    </cdr:from>
    <cdr:to>
      <cdr:x>1</cdr:x>
      <cdr:y>0.98544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46350"/>
          <a:ext cx="4572000" cy="15690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INEI				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0.59374</cdr:x>
      <cdr:y>0.43822</cdr:y>
    </cdr:from>
    <cdr:to>
      <cdr:x>0.61392</cdr:x>
      <cdr:y>0.48822</cdr:y>
    </cdr:to>
    <cdr:sp macro="" textlink="">
      <cdr:nvSpPr>
        <cdr:cNvPr id="3" name="2 Flecha abajo"/>
        <cdr:cNvSpPr/>
      </cdr:nvSpPr>
      <cdr:spPr>
        <a:xfrm xmlns:a="http://schemas.openxmlformats.org/drawingml/2006/main">
          <a:off x="3177931" y="1262066"/>
          <a:ext cx="108011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0.74229</cdr:x>
      <cdr:y>0.51042</cdr:y>
    </cdr:from>
    <cdr:to>
      <cdr:x>0.76247</cdr:x>
      <cdr:y>0.56042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3973038" y="1470023"/>
          <a:ext cx="108011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0.3069</cdr:x>
      <cdr:y>0.3816</cdr:y>
    </cdr:from>
    <cdr:to>
      <cdr:x>0.32707</cdr:x>
      <cdr:y>0.4316</cdr:y>
    </cdr:to>
    <cdr:sp macro="" textlink="">
      <cdr:nvSpPr>
        <cdr:cNvPr id="5" name="1 Flecha abajo"/>
        <cdr:cNvSpPr/>
      </cdr:nvSpPr>
      <cdr:spPr>
        <a:xfrm xmlns:a="http://schemas.openxmlformats.org/drawingml/2006/main" rot="10800000">
          <a:off x="1642654" y="1099010"/>
          <a:ext cx="107958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0.15644</cdr:x>
      <cdr:y>0.24547</cdr:y>
    </cdr:from>
    <cdr:to>
      <cdr:x>0.17662</cdr:x>
      <cdr:y>0.29547</cdr:y>
    </cdr:to>
    <cdr:sp macro="" textlink="">
      <cdr:nvSpPr>
        <cdr:cNvPr id="6" name="1 Flecha abajo"/>
        <cdr:cNvSpPr/>
      </cdr:nvSpPr>
      <cdr:spPr>
        <a:xfrm xmlns:a="http://schemas.openxmlformats.org/drawingml/2006/main" rot="10800000">
          <a:off x="837340" y="706957"/>
          <a:ext cx="108011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0.88861</cdr:x>
      <cdr:y>0.69564</cdr:y>
    </cdr:from>
    <cdr:to>
      <cdr:x>0.90879</cdr:x>
      <cdr:y>0.74564</cdr:y>
    </cdr:to>
    <cdr:sp macro="" textlink="">
      <cdr:nvSpPr>
        <cdr:cNvPr id="7" name="1 Flecha abajo"/>
        <cdr:cNvSpPr/>
      </cdr:nvSpPr>
      <cdr:spPr>
        <a:xfrm xmlns:a="http://schemas.openxmlformats.org/drawingml/2006/main">
          <a:off x="4756163" y="2003435"/>
          <a:ext cx="108011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0.44905</cdr:x>
      <cdr:y>0.42112</cdr:y>
    </cdr:from>
    <cdr:to>
      <cdr:x>0.46922</cdr:x>
      <cdr:y>0.47112</cdr:y>
    </cdr:to>
    <cdr:sp macro="" textlink="">
      <cdr:nvSpPr>
        <cdr:cNvPr id="8" name="1 Flecha abajo"/>
        <cdr:cNvSpPr/>
      </cdr:nvSpPr>
      <cdr:spPr>
        <a:xfrm xmlns:a="http://schemas.openxmlformats.org/drawingml/2006/main" rot="10800000">
          <a:off x="2403499" y="1212836"/>
          <a:ext cx="107957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0.93045</cdr:y>
    </cdr:from>
    <cdr:to>
      <cdr:x>1</cdr:x>
      <cdr:y>0.98493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9700"/>
          <a:ext cx="5393197" cy="15690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INEI				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0.93248</cdr:y>
    </cdr:from>
    <cdr:to>
      <cdr:x>1</cdr:x>
      <cdr:y>0.98696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24149"/>
          <a:ext cx="5414909" cy="15916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INEI				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0.%20CIE%20-%20PERUCAMARAS/01.TEMAS%20DE%20INVESTIGACION/0.%20INFLACION/0.%20Datos/1.%20Sur/IPC/0.%20i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"/>
    </sheetNames>
    <sheetDataSet>
      <sheetData sheetId="0">
        <row r="16">
          <cell r="D16">
            <v>3.954913980620911E-2</v>
          </cell>
          <cell r="E16">
            <v>104.45</v>
          </cell>
        </row>
        <row r="17">
          <cell r="D17">
            <v>4.5010364228605271E-2</v>
          </cell>
          <cell r="E17">
            <v>105.06</v>
          </cell>
        </row>
        <row r="18">
          <cell r="D18">
            <v>5.4380961746484324E-2</v>
          </cell>
          <cell r="E18">
            <v>105.75</v>
          </cell>
        </row>
        <row r="19">
          <cell r="D19">
            <v>6.3146488030735748E-2</v>
          </cell>
          <cell r="E19">
            <v>106.37</v>
          </cell>
        </row>
        <row r="20">
          <cell r="D20">
            <v>6.2229650019661742E-2</v>
          </cell>
          <cell r="E20">
            <v>106.64</v>
          </cell>
        </row>
        <row r="21">
          <cell r="D21">
            <v>5.9484274272318949E-2</v>
          </cell>
          <cell r="E21">
            <v>106.68</v>
          </cell>
        </row>
        <row r="22">
          <cell r="D22">
            <v>5.0337512054001943E-2</v>
          </cell>
          <cell r="E22">
            <v>107.08</v>
          </cell>
        </row>
        <row r="23">
          <cell r="D23">
            <v>4.4044427422443633E-2</v>
          </cell>
          <cell r="E23">
            <v>107.3</v>
          </cell>
        </row>
        <row r="24">
          <cell r="D24">
            <v>4.8593839678591877E-2</v>
          </cell>
          <cell r="E24">
            <v>107.99</v>
          </cell>
        </row>
        <row r="25">
          <cell r="D25">
            <v>6.185765056190573E-2</v>
          </cell>
          <cell r="E25">
            <v>108.98</v>
          </cell>
        </row>
        <row r="26">
          <cell r="D26">
            <v>6.7497603068072953E-2</v>
          </cell>
          <cell r="E26">
            <v>110</v>
          </cell>
        </row>
        <row r="27">
          <cell r="D27">
            <v>6.6609327217125314E-2</v>
          </cell>
          <cell r="E27">
            <v>110.67</v>
          </cell>
        </row>
        <row r="28">
          <cell r="D28">
            <v>6.1632109568194871E-2</v>
          </cell>
          <cell r="E28">
            <v>110.88</v>
          </cell>
        </row>
        <row r="29">
          <cell r="D29">
            <v>6.1018229904599819E-2</v>
          </cell>
          <cell r="E29">
            <v>110.84</v>
          </cell>
        </row>
        <row r="30">
          <cell r="D30">
            <v>5.754523409811596E-2</v>
          </cell>
          <cell r="E30">
            <v>111</v>
          </cell>
        </row>
        <row r="31">
          <cell r="D31">
            <v>5.3928836174944372E-2</v>
          </cell>
          <cell r="E31">
            <v>111.33</v>
          </cell>
        </row>
        <row r="32">
          <cell r="D32">
            <v>5.1827857473392136E-2</v>
          </cell>
          <cell r="E32">
            <v>111.39</v>
          </cell>
        </row>
        <row r="33">
          <cell r="D33">
            <v>4.6556651608739674E-2</v>
          </cell>
          <cell r="E33">
            <v>111.16</v>
          </cell>
        </row>
        <row r="34">
          <cell r="D34">
            <v>4.6272493573264795E-2</v>
          </cell>
          <cell r="E34">
            <v>111.52</v>
          </cell>
        </row>
        <row r="35">
          <cell r="D35">
            <v>5.1999266324284532E-2</v>
          </cell>
          <cell r="E35">
            <v>112.4</v>
          </cell>
        </row>
        <row r="36">
          <cell r="D36">
            <v>5.1541689472723862E-2</v>
          </cell>
          <cell r="E36">
            <v>113.08</v>
          </cell>
        </row>
        <row r="37">
          <cell r="D37">
            <v>4.2243328810493086E-2</v>
          </cell>
          <cell r="E37">
            <v>113.32</v>
          </cell>
        </row>
        <row r="38">
          <cell r="D38">
            <v>3.5476917549847276E-2</v>
          </cell>
          <cell r="E38">
            <v>113.8</v>
          </cell>
        </row>
        <row r="39">
          <cell r="D39">
            <v>3.4136726099811776E-2</v>
          </cell>
          <cell r="E39">
            <v>113.98</v>
          </cell>
        </row>
        <row r="40">
          <cell r="D40">
            <v>3.7179716896613479E-2</v>
          </cell>
          <cell r="E40">
            <v>114.31</v>
          </cell>
        </row>
        <row r="41">
          <cell r="D41">
            <v>3.4808154544645253E-2</v>
          </cell>
          <cell r="E41">
            <v>114.49</v>
          </cell>
        </row>
        <row r="42">
          <cell r="D42">
            <v>3.3777229032542433E-2</v>
          </cell>
          <cell r="E42">
            <v>115.6</v>
          </cell>
        </row>
        <row r="43">
          <cell r="D43">
            <v>3.1563214348514279E-2</v>
          </cell>
          <cell r="E43">
            <v>115.65</v>
          </cell>
        </row>
        <row r="44">
          <cell r="D44">
            <v>3.4491860976682664E-2</v>
          </cell>
          <cell r="E44">
            <v>115.52</v>
          </cell>
        </row>
        <row r="45">
          <cell r="D45">
            <v>3.9376321353065569E-2</v>
          </cell>
          <cell r="E45">
            <v>116.01</v>
          </cell>
        </row>
        <row r="46">
          <cell r="D46">
            <v>4.2120042120042278E-2</v>
          </cell>
          <cell r="E46">
            <v>116.86</v>
          </cell>
        </row>
        <row r="47">
          <cell r="D47">
            <v>4.123441722604837E-2</v>
          </cell>
          <cell r="E47">
            <v>118.27</v>
          </cell>
        </row>
        <row r="48">
          <cell r="D48">
            <v>4.0687082501951854E-2</v>
          </cell>
          <cell r="E48">
            <v>119.23</v>
          </cell>
        </row>
        <row r="49">
          <cell r="D49">
            <v>4.1833015101544913E-2</v>
          </cell>
          <cell r="E49">
            <v>119.79</v>
          </cell>
        </row>
        <row r="50">
          <cell r="D50">
            <v>4.5363865035995987E-2</v>
          </cell>
          <cell r="E50">
            <v>120.42</v>
          </cell>
        </row>
        <row r="51">
          <cell r="D51">
            <v>4.990469589325941E-2</v>
          </cell>
          <cell r="E51">
            <v>120.78</v>
          </cell>
        </row>
        <row r="52">
          <cell r="D52">
            <v>4.6644208344130744E-2</v>
          </cell>
          <cell r="E52">
            <v>120.66</v>
          </cell>
        </row>
        <row r="53">
          <cell r="D53">
            <v>4.5767377838954015E-2</v>
          </cell>
          <cell r="E53">
            <v>120.93</v>
          </cell>
        </row>
        <row r="54">
          <cell r="D54">
            <v>4.384917249616116E-2</v>
          </cell>
          <cell r="E54">
            <v>121.18</v>
          </cell>
        </row>
        <row r="55">
          <cell r="D55">
            <v>4.7558169266172401E-2</v>
          </cell>
          <cell r="E55">
            <v>120.95</v>
          </cell>
        </row>
        <row r="56">
          <cell r="D56">
            <v>4.8907034107340319E-2</v>
          </cell>
          <cell r="E56">
            <v>121.22</v>
          </cell>
        </row>
        <row r="57">
          <cell r="D57">
            <v>4.9495719976269115E-2</v>
          </cell>
          <cell r="E57">
            <v>121.53</v>
          </cell>
        </row>
        <row r="58">
          <cell r="D58">
            <v>4.5217244863590356E-2</v>
          </cell>
          <cell r="E58">
            <v>122.03</v>
          </cell>
        </row>
        <row r="59">
          <cell r="D59">
            <v>3.9936369725385168E-2</v>
          </cell>
          <cell r="E59">
            <v>122.47</v>
          </cell>
        </row>
        <row r="60">
          <cell r="D60">
            <v>3.8262754251417119E-2</v>
          </cell>
          <cell r="E60">
            <v>123.27</v>
          </cell>
        </row>
        <row r="61">
          <cell r="D61">
            <v>4.2402532489170142E-2</v>
          </cell>
          <cell r="E61">
            <v>124.37</v>
          </cell>
        </row>
        <row r="62">
          <cell r="D62">
            <v>3.7255227348158115E-2</v>
          </cell>
          <cell r="E62">
            <v>124.29</v>
          </cell>
        </row>
        <row r="63">
          <cell r="D63">
            <v>3.2101006766793061E-2</v>
          </cell>
          <cell r="E63">
            <v>123.88</v>
          </cell>
        </row>
        <row r="64">
          <cell r="D64">
            <v>3.6312618634975591E-2</v>
          </cell>
          <cell r="E64">
            <v>124.37</v>
          </cell>
        </row>
        <row r="65">
          <cell r="D65">
            <v>3.5538005923000826E-2</v>
          </cell>
          <cell r="E65">
            <v>124.82</v>
          </cell>
        </row>
        <row r="66">
          <cell r="D66">
            <v>3.5142203334423083E-2</v>
          </cell>
          <cell r="E66">
            <v>125.12</v>
          </cell>
        </row>
        <row r="67">
          <cell r="D67">
            <v>3.4008624196566695E-2</v>
          </cell>
          <cell r="E67">
            <v>124.82</v>
          </cell>
        </row>
        <row r="68">
          <cell r="D68">
            <v>3.0408692831657369E-2</v>
          </cell>
          <cell r="E68">
            <v>124.78</v>
          </cell>
        </row>
        <row r="69">
          <cell r="D69">
            <v>2.6568682871678906E-2</v>
          </cell>
          <cell r="E69">
            <v>125.16</v>
          </cell>
        </row>
        <row r="70">
          <cell r="D70">
            <v>2.827680657375331E-2</v>
          </cell>
          <cell r="E70">
            <v>125.77</v>
          </cell>
        </row>
        <row r="71">
          <cell r="D71">
            <v>3.3652684969003976E-2</v>
          </cell>
          <cell r="E71">
            <v>126.86</v>
          </cell>
        </row>
        <row r="72">
          <cell r="D72">
            <v>3.0991569650742568E-2</v>
          </cell>
          <cell r="E72">
            <v>127.57</v>
          </cell>
        </row>
        <row r="73">
          <cell r="D73">
            <v>2.7171741388955617E-2</v>
          </cell>
          <cell r="E73">
            <v>127.89</v>
          </cell>
        </row>
        <row r="74">
          <cell r="D74">
            <v>3.3677305815534631E-2</v>
          </cell>
          <cell r="E74">
            <v>128.76</v>
          </cell>
        </row>
        <row r="75">
          <cell r="D75">
            <v>3.6939313984168942E-2</v>
          </cell>
          <cell r="E75">
            <v>128.91999999999999</v>
          </cell>
        </row>
        <row r="76">
          <cell r="D76">
            <v>3.7031138010671372E-2</v>
          </cell>
          <cell r="E76">
            <v>129.19999999999999</v>
          </cell>
        </row>
        <row r="77">
          <cell r="D77">
            <v>3.5510009532888409E-2</v>
          </cell>
          <cell r="E77">
            <v>129.52000000000001</v>
          </cell>
        </row>
        <row r="78">
          <cell r="D78">
            <v>3.1027948839412733E-2</v>
          </cell>
          <cell r="E78">
            <v>130.22</v>
          </cell>
        </row>
        <row r="79">
          <cell r="D79">
            <v>2.8090329687622928E-2</v>
          </cell>
          <cell r="E79">
            <v>130.22999999999999</v>
          </cell>
        </row>
        <row r="80">
          <cell r="D80">
            <v>2.8724325175100374E-2</v>
          </cell>
          <cell r="E80">
            <v>130.09</v>
          </cell>
        </row>
        <row r="81">
          <cell r="D81">
            <v>2.9735682819383324E-2</v>
          </cell>
          <cell r="E81">
            <v>130.55000000000001</v>
          </cell>
        </row>
        <row r="82">
          <cell r="D82">
            <v>2.9457850203697955E-2</v>
          </cell>
          <cell r="E82">
            <v>131.35</v>
          </cell>
        </row>
        <row r="83">
          <cell r="D83">
            <v>2.6481813225329054E-2</v>
          </cell>
          <cell r="E83">
            <v>131.72</v>
          </cell>
        </row>
        <row r="84">
          <cell r="D84">
            <v>2.7178568647301615E-2</v>
          </cell>
          <cell r="E84">
            <v>132.33000000000001</v>
          </cell>
        </row>
        <row r="85">
          <cell r="D85">
            <v>2.9409476386835776E-2</v>
          </cell>
          <cell r="E85">
            <v>132.88999999999999</v>
          </cell>
        </row>
        <row r="86">
          <cell r="D86">
            <v>2.6853428261878864E-2</v>
          </cell>
          <cell r="E86">
            <v>133.43</v>
          </cell>
        </row>
        <row r="87">
          <cell r="D87">
            <v>3.1536741460405526E-2</v>
          </cell>
          <cell r="E87">
            <v>133.76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R9" sqref="R9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31" t="s">
        <v>65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2:18" ht="19.5" customHeight="1" x14ac:dyDescent="0.3">
      <c r="B4" s="132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2:18" ht="15" customHeight="1" x14ac:dyDescent="0.25">
      <c r="B5" s="108" t="s">
        <v>66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2:18" ht="15" customHeight="1" x14ac:dyDescent="0.25">
      <c r="J6" s="13"/>
    </row>
    <row r="7" spans="2:18" ht="15" customHeight="1" x14ac:dyDescent="0.25">
      <c r="J7" s="13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09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2:15" x14ac:dyDescent="0.25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2:15" x14ac:dyDescent="0.25"/>
    <row r="11" spans="2:15" x14ac:dyDescent="0.25">
      <c r="G11" s="18"/>
    </row>
    <row r="12" spans="2:15" x14ac:dyDescent="0.25">
      <c r="F12" s="18" t="s">
        <v>67</v>
      </c>
      <c r="G12" s="18"/>
      <c r="J12" s="3">
        <f>+IF(F12="","",0)</f>
        <v>0</v>
      </c>
    </row>
    <row r="13" spans="2:15" x14ac:dyDescent="0.25">
      <c r="G13" s="18" t="s">
        <v>68</v>
      </c>
      <c r="J13" s="3">
        <f>+IF(G13="","",1)</f>
        <v>1</v>
      </c>
    </row>
    <row r="14" spans="2:15" x14ac:dyDescent="0.25">
      <c r="G14" s="18" t="s">
        <v>69</v>
      </c>
      <c r="J14" s="3">
        <f>+IF(G14="","",2)</f>
        <v>2</v>
      </c>
    </row>
    <row r="15" spans="2:15" x14ac:dyDescent="0.25">
      <c r="G15" s="18" t="s">
        <v>70</v>
      </c>
      <c r="J15" s="3">
        <f>+IF(G15="","",3)</f>
        <v>3</v>
      </c>
    </row>
    <row r="16" spans="2:15" x14ac:dyDescent="0.25">
      <c r="G16" s="18" t="s">
        <v>71</v>
      </c>
      <c r="J16" s="3">
        <f>+IF(G16="","",4)</f>
        <v>4</v>
      </c>
    </row>
    <row r="17" spans="7:10" x14ac:dyDescent="0.25">
      <c r="G17" s="18" t="s">
        <v>72</v>
      </c>
      <c r="J17" s="3">
        <f>+IF(G17="","",5)</f>
        <v>5</v>
      </c>
    </row>
    <row r="18" spans="7:10" x14ac:dyDescent="0.25">
      <c r="G18" s="103" t="s">
        <v>73</v>
      </c>
      <c r="J18" s="3">
        <f>+IF(G18="","",6)</f>
        <v>6</v>
      </c>
    </row>
    <row r="19" spans="7:10" x14ac:dyDescent="0.25">
      <c r="J19" s="3" t="str">
        <f>+IF(G19="","",7)</f>
        <v/>
      </c>
    </row>
    <row r="20" spans="7:10" x14ac:dyDescent="0.25">
      <c r="J20" s="3" t="str">
        <f>+IF(G20="","",8)</f>
        <v/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G13:G16 J12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69"/>
  <sheetViews>
    <sheetView zoomScaleNormal="100" workbookViewId="0">
      <selection activeCell="H41" sqref="H4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9" customWidth="1"/>
    <col min="18" max="18" width="14" style="19" customWidth="1"/>
    <col min="19" max="19" width="16.7109375" style="19" customWidth="1"/>
    <col min="20" max="20" width="13.85546875" style="19" customWidth="1"/>
    <col min="21" max="21" width="13.28515625" style="19" customWidth="1"/>
    <col min="22" max="22" width="12.85546875" style="19" customWidth="1"/>
    <col min="23" max="23" width="13.5703125" style="19" customWidth="1"/>
    <col min="24" max="24" width="1.7109375" style="19" customWidth="1"/>
    <col min="25" max="16384" width="11.42578125" style="12" hidden="1"/>
  </cols>
  <sheetData>
    <row r="1" spans="2:23" x14ac:dyDescent="0.25">
      <c r="B1" s="118" t="s">
        <v>74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70"/>
    </row>
    <row r="2" spans="2:23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0"/>
    </row>
    <row r="3" spans="2:23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+C55</f>
        <v>3. Variación del IPC de productos emblemáticos</v>
      </c>
      <c r="K3" s="16"/>
      <c r="L3" s="16"/>
      <c r="M3" s="14"/>
      <c r="N3" s="17"/>
      <c r="O3" s="17"/>
      <c r="P3" s="17"/>
    </row>
    <row r="4" spans="2:23" x14ac:dyDescent="0.25">
      <c r="B4" s="14" t="str">
        <f>+C31</f>
        <v>2. Variación porcentual anual del IPC de las regiones del SUR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23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R6" s="71"/>
      <c r="S6" s="72"/>
      <c r="T6" s="72"/>
      <c r="U6" s="72"/>
      <c r="V6" s="72"/>
      <c r="W6" s="73"/>
    </row>
    <row r="7" spans="2:23" x14ac:dyDescent="0.25">
      <c r="B7" s="29"/>
      <c r="C7" s="117" t="s">
        <v>26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0"/>
      <c r="R7" s="74"/>
      <c r="S7" s="75"/>
      <c r="T7" s="75"/>
      <c r="U7" s="75"/>
      <c r="V7" s="75"/>
      <c r="W7" s="76"/>
    </row>
    <row r="8" spans="2:23" x14ac:dyDescent="0.25"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0"/>
      <c r="R8" s="74"/>
      <c r="S8" s="75"/>
      <c r="T8" s="75"/>
      <c r="U8" s="75"/>
      <c r="V8" s="75"/>
      <c r="W8" s="76"/>
    </row>
    <row r="9" spans="2:23" x14ac:dyDescent="0.25">
      <c r="B9" s="29"/>
      <c r="C9" s="120" t="str">
        <f>+CONCATENATE("La variación anual de enero a diciembre 2016 en esta macro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Todos los grupos registraron alzas en sus respectivos Índices de precios.")</f>
        <v>La variación anual de enero a diciembre 2016 en esta macro región registró una tasa de 3.8%, impulsado por el aumento general en los precios del grupo Alimentos y bebidas que registró un incremento del 4.0% como principal grupo de consumo, cabe resaltar el aumento en los precios de  Cuidados y conservación de la salud en 4.7%. Todos los grupos registraron alzas en sus respectivos Índices de precios.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1"/>
      <c r="R9" s="74"/>
      <c r="S9" s="75"/>
      <c r="T9" s="75"/>
      <c r="U9" s="75"/>
      <c r="V9" s="75"/>
      <c r="W9" s="76"/>
    </row>
    <row r="10" spans="2:23" x14ac:dyDescent="0.25">
      <c r="B10" s="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31"/>
      <c r="R10" s="74"/>
      <c r="S10" s="75"/>
      <c r="T10" s="75"/>
      <c r="U10" s="75"/>
      <c r="V10" s="75"/>
      <c r="W10" s="76"/>
    </row>
    <row r="11" spans="2:23" x14ac:dyDescent="0.25">
      <c r="B11" s="2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31"/>
      <c r="R11" s="74"/>
      <c r="S11" s="75"/>
      <c r="T11" s="75"/>
      <c r="U11" s="75"/>
      <c r="V11" s="75"/>
      <c r="W11" s="76"/>
    </row>
    <row r="12" spans="2:23" x14ac:dyDescent="0.25">
      <c r="B12" s="29"/>
      <c r="C12" s="2"/>
      <c r="D12" s="110" t="s">
        <v>58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"/>
      <c r="P12" s="32"/>
      <c r="R12" s="74"/>
      <c r="S12" s="75"/>
      <c r="T12" s="75"/>
      <c r="U12" s="75"/>
      <c r="V12" s="75"/>
      <c r="W12" s="76"/>
    </row>
    <row r="13" spans="2:23" x14ac:dyDescent="0.25">
      <c r="B13" s="29"/>
      <c r="C13" s="2"/>
      <c r="D13" s="112" t="s">
        <v>75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2"/>
      <c r="P13" s="32"/>
      <c r="R13" s="74"/>
      <c r="S13" s="75"/>
      <c r="T13" s="75"/>
      <c r="U13" s="75"/>
      <c r="V13" s="75"/>
      <c r="W13" s="76"/>
    </row>
    <row r="14" spans="2:23" x14ac:dyDescent="0.25">
      <c r="B14" s="29"/>
      <c r="C14" s="2"/>
      <c r="D14" s="121" t="s">
        <v>6</v>
      </c>
      <c r="E14" s="122"/>
      <c r="F14" s="122"/>
      <c r="G14" s="122"/>
      <c r="H14" s="123"/>
      <c r="I14" s="127" t="s">
        <v>5</v>
      </c>
      <c r="J14" s="128"/>
      <c r="K14" s="128"/>
      <c r="L14" s="128"/>
      <c r="M14" s="128"/>
      <c r="N14" s="129"/>
      <c r="O14" s="2"/>
      <c r="P14" s="32"/>
      <c r="R14" s="74"/>
      <c r="S14" s="75"/>
      <c r="T14" s="75"/>
      <c r="U14" s="75"/>
      <c r="V14" s="75"/>
      <c r="W14" s="76"/>
    </row>
    <row r="15" spans="2:23" x14ac:dyDescent="0.25">
      <c r="B15" s="29"/>
      <c r="C15" s="2"/>
      <c r="D15" s="124"/>
      <c r="E15" s="125"/>
      <c r="F15" s="125"/>
      <c r="G15" s="125"/>
      <c r="H15" s="126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2"/>
      <c r="P15" s="32"/>
      <c r="R15" s="74"/>
      <c r="S15" s="75"/>
      <c r="T15" s="75"/>
      <c r="U15" s="75"/>
      <c r="V15" s="75"/>
      <c r="W15" s="76"/>
    </row>
    <row r="16" spans="2:23" x14ac:dyDescent="0.25">
      <c r="B16" s="29"/>
      <c r="C16" s="2"/>
      <c r="D16" s="80" t="s">
        <v>53</v>
      </c>
      <c r="E16" s="81"/>
      <c r="F16" s="81"/>
      <c r="G16" s="81"/>
      <c r="H16" s="82"/>
      <c r="I16" s="50">
        <v>5.4408401249879113E-2</v>
      </c>
      <c r="J16" s="46">
        <v>3.1376023463277392E-2</v>
      </c>
      <c r="K16" s="46">
        <v>4.0463283865043387E-2</v>
      </c>
      <c r="L16" s="46">
        <v>2.6676156583629984E-2</v>
      </c>
      <c r="M16" s="46">
        <v>3.4080195219344356E-2</v>
      </c>
      <c r="N16" s="46">
        <v>3.750234641066208E-2</v>
      </c>
      <c r="O16" s="2"/>
      <c r="P16" s="32"/>
      <c r="R16" s="74"/>
      <c r="S16" s="75"/>
      <c r="T16" s="75"/>
      <c r="U16" s="75"/>
      <c r="V16" s="75"/>
      <c r="W16" s="76"/>
    </row>
    <row r="17" spans="2:23" x14ac:dyDescent="0.25">
      <c r="B17" s="29"/>
      <c r="C17" s="2"/>
      <c r="D17" s="84" t="s">
        <v>8</v>
      </c>
      <c r="E17" s="85"/>
      <c r="F17" s="85"/>
      <c r="G17" s="85"/>
      <c r="H17" s="86"/>
      <c r="I17" s="83">
        <v>7.431333141927432E-2</v>
      </c>
      <c r="J17" s="25">
        <v>3.9938829747746984E-2</v>
      </c>
      <c r="K17" s="25">
        <v>4.5529174935396766E-2</v>
      </c>
      <c r="L17" s="25">
        <v>3.342800961328396E-2</v>
      </c>
      <c r="M17" s="25">
        <v>3.8728858350951079E-2</v>
      </c>
      <c r="N17" s="25">
        <v>3.9511009909555028E-2</v>
      </c>
      <c r="O17" s="2"/>
      <c r="P17" s="32"/>
      <c r="R17" s="74"/>
      <c r="S17" s="75"/>
      <c r="T17" s="75"/>
      <c r="U17" s="75"/>
      <c r="V17" s="75"/>
      <c r="W17" s="76"/>
    </row>
    <row r="18" spans="2:23" x14ac:dyDescent="0.25">
      <c r="B18" s="29"/>
      <c r="C18" s="2"/>
      <c r="D18" s="84" t="s">
        <v>9</v>
      </c>
      <c r="E18" s="85"/>
      <c r="F18" s="85"/>
      <c r="G18" s="85"/>
      <c r="H18" s="86"/>
      <c r="I18" s="25">
        <v>4.153883613343079E-2</v>
      </c>
      <c r="J18" s="25">
        <v>2.5029611620223102E-2</v>
      </c>
      <c r="K18" s="25">
        <v>1.9279306674775842E-2</v>
      </c>
      <c r="L18" s="25">
        <v>1.5632924609922494E-2</v>
      </c>
      <c r="M18" s="25">
        <v>2.6995270687072415E-2</v>
      </c>
      <c r="N18" s="25">
        <v>2.6428694010640186E-2</v>
      </c>
      <c r="O18" s="2"/>
      <c r="P18" s="32"/>
      <c r="R18" s="74"/>
      <c r="S18" s="75"/>
      <c r="T18" s="75"/>
      <c r="U18" s="75"/>
      <c r="V18" s="75"/>
      <c r="W18" s="76"/>
    </row>
    <row r="19" spans="2:23" x14ac:dyDescent="0.25">
      <c r="B19" s="29"/>
      <c r="C19" s="2"/>
      <c r="D19" s="84" t="s">
        <v>54</v>
      </c>
      <c r="E19" s="85"/>
      <c r="F19" s="85"/>
      <c r="G19" s="85"/>
      <c r="H19" s="86"/>
      <c r="I19" s="25">
        <v>2.8450000000000086E-2</v>
      </c>
      <c r="J19" s="25">
        <v>2.5750725201354685E-2</v>
      </c>
      <c r="K19" s="25">
        <v>6.7381825075834234E-2</v>
      </c>
      <c r="L19" s="25">
        <v>3.734402983970031E-2</v>
      </c>
      <c r="M19" s="25">
        <v>4.5459734033445498E-2</v>
      </c>
      <c r="N19" s="25">
        <v>3.7204858741640257E-2</v>
      </c>
      <c r="O19" s="2"/>
      <c r="P19" s="32"/>
      <c r="R19" s="74"/>
      <c r="S19" s="75"/>
      <c r="T19" s="75"/>
      <c r="U19" s="75"/>
      <c r="V19" s="75"/>
      <c r="W19" s="76"/>
    </row>
    <row r="20" spans="2:23" x14ac:dyDescent="0.25">
      <c r="B20" s="29"/>
      <c r="C20" s="2"/>
      <c r="D20" s="84" t="s">
        <v>55</v>
      </c>
      <c r="E20" s="85"/>
      <c r="F20" s="85"/>
      <c r="G20" s="85"/>
      <c r="H20" s="86"/>
      <c r="I20" s="25">
        <v>2.9989675421049578E-2</v>
      </c>
      <c r="J20" s="25">
        <v>3.3188716776042515E-2</v>
      </c>
      <c r="K20" s="25">
        <v>3.952035897280437E-2</v>
      </c>
      <c r="L20" s="25">
        <v>3.2563837078733782E-2</v>
      </c>
      <c r="M20" s="25">
        <v>3.9855379487613973E-2</v>
      </c>
      <c r="N20" s="25">
        <v>3.1265279513228661E-2</v>
      </c>
      <c r="O20" s="2"/>
      <c r="P20" s="32"/>
      <c r="R20" s="74"/>
      <c r="S20" s="75"/>
      <c r="T20" s="75"/>
      <c r="U20" s="75"/>
      <c r="V20" s="75"/>
      <c r="W20" s="76"/>
    </row>
    <row r="21" spans="2:23" x14ac:dyDescent="0.25">
      <c r="B21" s="29"/>
      <c r="C21" s="2"/>
      <c r="D21" s="84" t="s">
        <v>10</v>
      </c>
      <c r="E21" s="85"/>
      <c r="F21" s="85"/>
      <c r="G21" s="85"/>
      <c r="H21" s="86"/>
      <c r="I21" s="25">
        <v>2.1258823722095865E-2</v>
      </c>
      <c r="J21" s="25">
        <v>3.5538449202148881E-2</v>
      </c>
      <c r="K21" s="25">
        <v>3.6517941490762373E-2</v>
      </c>
      <c r="L21" s="25">
        <v>1.993156927490336E-2</v>
      </c>
      <c r="M21" s="25">
        <v>4.0666246722235844E-2</v>
      </c>
      <c r="N21" s="25">
        <v>4.7129041793944282E-2</v>
      </c>
      <c r="O21" s="2"/>
      <c r="P21" s="32"/>
      <c r="R21" s="74"/>
      <c r="S21" s="75"/>
      <c r="T21" s="75"/>
      <c r="U21" s="75"/>
      <c r="V21" s="75"/>
      <c r="W21" s="76"/>
    </row>
    <row r="22" spans="2:23" x14ac:dyDescent="0.25">
      <c r="B22" s="29"/>
      <c r="C22" s="2"/>
      <c r="D22" s="84" t="s">
        <v>56</v>
      </c>
      <c r="E22" s="85"/>
      <c r="F22" s="85"/>
      <c r="G22" s="85"/>
      <c r="H22" s="86"/>
      <c r="I22" s="25">
        <v>5.0878889223502588E-2</v>
      </c>
      <c r="J22" s="25">
        <v>1.4645329633037329E-2</v>
      </c>
      <c r="K22" s="25">
        <v>3.6582827922464034E-2</v>
      </c>
      <c r="L22" s="25">
        <v>-1.2762967318200591E-3</v>
      </c>
      <c r="M22" s="25">
        <v>8.7875481017747337E-3</v>
      </c>
      <c r="N22" s="25">
        <v>1.6653381917558496E-2</v>
      </c>
      <c r="O22" s="2"/>
      <c r="P22" s="32"/>
      <c r="R22" s="74"/>
      <c r="S22" s="75"/>
      <c r="T22" s="75"/>
      <c r="U22" s="75"/>
      <c r="V22" s="75"/>
      <c r="W22" s="76"/>
    </row>
    <row r="23" spans="2:23" x14ac:dyDescent="0.25">
      <c r="B23" s="29"/>
      <c r="C23" s="2"/>
      <c r="D23" s="84" t="s">
        <v>57</v>
      </c>
      <c r="E23" s="85"/>
      <c r="F23" s="85"/>
      <c r="G23" s="85"/>
      <c r="H23" s="86"/>
      <c r="I23" s="25">
        <v>2.5895135402090652E-2</v>
      </c>
      <c r="J23" s="25">
        <v>2.5418017266279458E-2</v>
      </c>
      <c r="K23" s="25">
        <v>2.8903633689086439E-2</v>
      </c>
      <c r="L23" s="25">
        <v>3.5057567415474056E-2</v>
      </c>
      <c r="M23" s="25">
        <v>3.622123607723271E-2</v>
      </c>
      <c r="N23" s="25">
        <v>4.9050610473773126E-2</v>
      </c>
      <c r="O23" s="2"/>
      <c r="P23" s="32"/>
      <c r="R23" s="74"/>
      <c r="S23" s="75"/>
      <c r="T23" s="75"/>
      <c r="U23" s="75"/>
      <c r="V23" s="75"/>
      <c r="W23" s="76"/>
    </row>
    <row r="24" spans="2:23" x14ac:dyDescent="0.25">
      <c r="B24" s="29"/>
      <c r="C24" s="2"/>
      <c r="D24" s="84" t="s">
        <v>12</v>
      </c>
      <c r="E24" s="85"/>
      <c r="F24" s="85"/>
      <c r="G24" s="85"/>
      <c r="H24" s="86"/>
      <c r="I24" s="24">
        <v>4.4832123190877482E-2</v>
      </c>
      <c r="J24" s="24">
        <v>2.9072027113163257E-2</v>
      </c>
      <c r="K24" s="24">
        <v>2.6135694106627527E-2</v>
      </c>
      <c r="L24" s="24">
        <v>2.318802173048895E-2</v>
      </c>
      <c r="M24" s="24">
        <v>3.4849923738812683E-2</v>
      </c>
      <c r="N24" s="24">
        <v>5.0166852057842215E-2</v>
      </c>
      <c r="O24" s="2"/>
      <c r="P24" s="32"/>
      <c r="R24" s="74"/>
      <c r="S24" s="75"/>
      <c r="T24" s="75"/>
      <c r="U24" s="75"/>
      <c r="V24" s="75"/>
      <c r="W24" s="76"/>
    </row>
    <row r="25" spans="2:23" x14ac:dyDescent="0.25">
      <c r="B25" s="29"/>
      <c r="C25" s="2"/>
      <c r="D25" s="119" t="s">
        <v>16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2"/>
      <c r="P25" s="32"/>
      <c r="R25" s="74"/>
      <c r="S25" s="75"/>
      <c r="T25" s="75"/>
      <c r="U25" s="75"/>
      <c r="V25" s="75"/>
      <c r="W25" s="76"/>
    </row>
    <row r="26" spans="2:23" x14ac:dyDescent="0.25">
      <c r="B26" s="29"/>
      <c r="C26" s="2"/>
      <c r="D26" s="87" t="s">
        <v>79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2"/>
      <c r="R26" s="74"/>
      <c r="S26" s="75"/>
      <c r="T26" s="75"/>
      <c r="U26" s="75"/>
      <c r="V26" s="75"/>
      <c r="W26" s="76"/>
    </row>
    <row r="27" spans="2:23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R27" s="77"/>
      <c r="S27" s="78"/>
      <c r="T27" s="78"/>
      <c r="U27" s="78"/>
      <c r="V27" s="78"/>
      <c r="W27" s="79"/>
    </row>
    <row r="30" spans="2:23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R30" s="71"/>
      <c r="S30" s="72"/>
      <c r="T30" s="72"/>
      <c r="U30" s="72"/>
      <c r="V30" s="72"/>
      <c r="W30" s="73"/>
    </row>
    <row r="31" spans="2:23" x14ac:dyDescent="0.25">
      <c r="B31" s="29"/>
      <c r="C31" s="117" t="s">
        <v>76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32"/>
      <c r="R31" s="74"/>
      <c r="S31" s="75"/>
      <c r="T31" s="75"/>
      <c r="U31" s="75"/>
      <c r="V31" s="75"/>
      <c r="W31" s="76"/>
    </row>
    <row r="32" spans="2:23" x14ac:dyDescent="0.25"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2"/>
      <c r="R32" s="74"/>
      <c r="S32" s="75"/>
      <c r="T32" s="75"/>
      <c r="U32" s="75"/>
      <c r="V32" s="75"/>
      <c r="W32" s="76"/>
    </row>
    <row r="33" spans="2:23" ht="15" customHeight="1" x14ac:dyDescent="0.25">
      <c r="B33" s="29"/>
      <c r="C33" s="111" t="s">
        <v>80</v>
      </c>
      <c r="D33" s="111"/>
      <c r="E33" s="111"/>
      <c r="F33" s="111"/>
      <c r="G33" s="99"/>
      <c r="H33" s="99"/>
      <c r="I33" s="99"/>
      <c r="J33" s="99"/>
      <c r="K33" s="99"/>
      <c r="L33" s="99"/>
      <c r="M33" s="99"/>
      <c r="N33" s="99"/>
      <c r="O33" s="99"/>
      <c r="P33" s="32"/>
      <c r="R33" s="74"/>
      <c r="S33" s="75"/>
      <c r="T33" s="75"/>
      <c r="U33" s="75"/>
      <c r="V33" s="75"/>
      <c r="W33" s="76"/>
    </row>
    <row r="34" spans="2:23" x14ac:dyDescent="0.25">
      <c r="B34" s="29"/>
      <c r="C34" s="111"/>
      <c r="D34" s="111"/>
      <c r="E34" s="111"/>
      <c r="F34" s="111"/>
      <c r="G34" s="99"/>
      <c r="H34" s="99"/>
      <c r="I34" s="99"/>
      <c r="J34" s="99"/>
      <c r="K34" s="99"/>
      <c r="L34" s="99"/>
      <c r="M34" s="99"/>
      <c r="N34" s="99"/>
      <c r="O34" s="99"/>
      <c r="P34" s="32"/>
      <c r="R34" s="74"/>
      <c r="S34" s="75"/>
      <c r="T34" s="75"/>
      <c r="U34" s="75"/>
      <c r="V34" s="75"/>
      <c r="W34" s="76"/>
    </row>
    <row r="35" spans="2:23" x14ac:dyDescent="0.25">
      <c r="B35" s="29"/>
      <c r="C35" s="111"/>
      <c r="D35" s="111"/>
      <c r="E35" s="111"/>
      <c r="F35" s="111"/>
      <c r="G35" s="2"/>
      <c r="H35" s="2"/>
      <c r="I35" s="2"/>
      <c r="J35" s="2"/>
      <c r="K35" s="2"/>
      <c r="L35" s="2"/>
      <c r="M35" s="2"/>
      <c r="N35" s="2"/>
      <c r="O35" s="2"/>
      <c r="P35" s="32"/>
      <c r="R35" s="74"/>
      <c r="S35" s="75"/>
      <c r="T35" s="75"/>
      <c r="U35" s="75"/>
      <c r="V35" s="75"/>
      <c r="W35" s="76"/>
    </row>
    <row r="36" spans="2:23" x14ac:dyDescent="0.25">
      <c r="B36" s="29"/>
      <c r="C36" s="113" t="s">
        <v>77</v>
      </c>
      <c r="D36" s="114"/>
      <c r="E36" s="114"/>
      <c r="F36" s="114"/>
      <c r="K36" s="52"/>
      <c r="P36" s="32"/>
      <c r="R36" s="74"/>
      <c r="S36" s="75"/>
      <c r="T36" s="75"/>
      <c r="U36" s="75"/>
      <c r="V36" s="75"/>
      <c r="W36" s="76"/>
    </row>
    <row r="37" spans="2:23" x14ac:dyDescent="0.25">
      <c r="B37" s="29"/>
      <c r="C37" s="115" t="s">
        <v>62</v>
      </c>
      <c r="D37" s="115"/>
      <c r="E37" s="115"/>
      <c r="F37" s="115"/>
      <c r="K37" s="2"/>
      <c r="P37" s="32"/>
      <c r="R37" s="74"/>
      <c r="S37" s="75"/>
      <c r="T37" s="75"/>
      <c r="U37" s="75"/>
      <c r="V37" s="75"/>
      <c r="W37" s="76"/>
    </row>
    <row r="38" spans="2:23" x14ac:dyDescent="0.25">
      <c r="B38" s="29"/>
      <c r="C38" s="92" t="s">
        <v>1</v>
      </c>
      <c r="D38" s="61">
        <v>2015</v>
      </c>
      <c r="E38" s="61">
        <v>2016</v>
      </c>
      <c r="F38" s="61" t="s">
        <v>63</v>
      </c>
      <c r="K38" s="89"/>
      <c r="P38" s="32"/>
      <c r="R38" s="74"/>
      <c r="S38" s="75"/>
      <c r="T38" s="75"/>
      <c r="U38" s="75"/>
      <c r="V38" s="75"/>
      <c r="W38" s="76"/>
    </row>
    <row r="39" spans="2:23" x14ac:dyDescent="0.25">
      <c r="B39" s="29"/>
      <c r="C39" s="106" t="s">
        <v>72</v>
      </c>
      <c r="D39" s="95">
        <v>4.3010752688172005E-2</v>
      </c>
      <c r="E39" s="95">
        <v>5.5931681797199762E-2</v>
      </c>
      <c r="F39" s="100">
        <f t="shared" ref="F39:F44" si="0">+(E39-D39)*100</f>
        <v>1.2920929109027757</v>
      </c>
      <c r="K39" s="57"/>
      <c r="P39" s="32"/>
      <c r="R39" s="74"/>
      <c r="S39" s="75"/>
      <c r="T39" s="75"/>
      <c r="U39" s="75"/>
      <c r="V39" s="75"/>
      <c r="W39" s="76"/>
    </row>
    <row r="40" spans="2:23" x14ac:dyDescent="0.25">
      <c r="B40" s="29"/>
      <c r="C40" s="90" t="s">
        <v>71</v>
      </c>
      <c r="D40" s="96">
        <v>2.5040319157966229E-2</v>
      </c>
      <c r="E40" s="96">
        <v>4.2812189466710837E-2</v>
      </c>
      <c r="F40" s="101">
        <f t="shared" si="0"/>
        <v>1.7771870308744608</v>
      </c>
      <c r="K40" s="57"/>
      <c r="P40" s="32"/>
      <c r="R40" s="74"/>
      <c r="S40" s="75"/>
      <c r="T40" s="75"/>
      <c r="U40" s="75"/>
      <c r="V40" s="75"/>
      <c r="W40" s="76"/>
    </row>
    <row r="41" spans="2:23" x14ac:dyDescent="0.25">
      <c r="B41" s="29"/>
      <c r="C41" s="91" t="s">
        <v>73</v>
      </c>
      <c r="D41" s="96">
        <v>3.3269725379573512E-2</v>
      </c>
      <c r="E41" s="96">
        <v>4.0709812108559618E-2</v>
      </c>
      <c r="F41" s="101">
        <f t="shared" si="0"/>
        <v>0.74400867289861061</v>
      </c>
      <c r="K41" s="57"/>
      <c r="P41" s="32"/>
      <c r="R41" s="74"/>
      <c r="S41" s="75"/>
      <c r="T41" s="75"/>
      <c r="U41" s="75"/>
      <c r="V41" s="75"/>
      <c r="W41" s="76"/>
    </row>
    <row r="42" spans="2:23" x14ac:dyDescent="0.25">
      <c r="B42" s="29"/>
      <c r="C42" s="91" t="s">
        <v>69</v>
      </c>
      <c r="D42" s="96">
        <v>4.0684533419438118E-2</v>
      </c>
      <c r="E42" s="96">
        <v>3.754266211604107E-2</v>
      </c>
      <c r="F42" s="101">
        <f t="shared" si="0"/>
        <v>-0.3141871303397048</v>
      </c>
      <c r="K42" s="57"/>
      <c r="P42" s="32"/>
      <c r="R42" s="74"/>
      <c r="S42" s="75"/>
      <c r="T42" s="75"/>
      <c r="U42" s="75"/>
      <c r="V42" s="75"/>
      <c r="W42" s="76"/>
    </row>
    <row r="43" spans="2:23" x14ac:dyDescent="0.25">
      <c r="B43" s="29"/>
      <c r="C43" s="91" t="s">
        <v>68</v>
      </c>
      <c r="D43" s="96">
        <v>3.6939313984168942E-2</v>
      </c>
      <c r="E43" s="96">
        <v>3.1536741460405526E-2</v>
      </c>
      <c r="F43" s="101">
        <f t="shared" si="0"/>
        <v>-0.54025725237634159</v>
      </c>
      <c r="K43" s="57"/>
      <c r="P43" s="32"/>
      <c r="R43" s="74"/>
      <c r="S43" s="75"/>
      <c r="T43" s="75"/>
      <c r="U43" s="75"/>
      <c r="V43" s="75"/>
      <c r="W43" s="76"/>
    </row>
    <row r="44" spans="2:23" x14ac:dyDescent="0.25">
      <c r="B44" s="29"/>
      <c r="C44" s="107" t="s">
        <v>70</v>
      </c>
      <c r="D44" s="97">
        <v>2.3781212841855082E-2</v>
      </c>
      <c r="E44" s="97">
        <v>1.3669257571696569E-2</v>
      </c>
      <c r="F44" s="102">
        <f t="shared" si="0"/>
        <v>-1.0111955270158512</v>
      </c>
      <c r="K44" s="57"/>
      <c r="P44" s="32"/>
      <c r="R44" s="74"/>
      <c r="S44" s="75"/>
      <c r="T44" s="75"/>
      <c r="U44" s="75"/>
      <c r="V44" s="75"/>
      <c r="W44" s="76"/>
    </row>
    <row r="45" spans="2:23" x14ac:dyDescent="0.25">
      <c r="B45" s="29"/>
      <c r="C45" s="94" t="s">
        <v>59</v>
      </c>
      <c r="D45" s="57"/>
      <c r="E45" s="57"/>
      <c r="F45" s="57"/>
      <c r="K45" s="57"/>
      <c r="P45" s="32"/>
      <c r="R45" s="74"/>
      <c r="S45" s="75"/>
      <c r="T45" s="75"/>
      <c r="U45" s="75"/>
      <c r="V45" s="75"/>
      <c r="W45" s="76"/>
    </row>
    <row r="46" spans="2:23" x14ac:dyDescent="0.25">
      <c r="B46" s="29"/>
      <c r="C46" s="93" t="s">
        <v>60</v>
      </c>
      <c r="D46" s="57"/>
      <c r="E46" s="57"/>
      <c r="F46" s="57"/>
      <c r="K46" s="57"/>
      <c r="P46" s="32"/>
      <c r="R46" s="74"/>
      <c r="S46" s="75"/>
      <c r="T46" s="75"/>
      <c r="U46" s="75"/>
      <c r="V46" s="75"/>
      <c r="W46" s="76"/>
    </row>
    <row r="47" spans="2:23" x14ac:dyDescent="0.25">
      <c r="B47" s="29"/>
      <c r="C47" s="1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32"/>
      <c r="R47" s="74"/>
      <c r="S47" s="75"/>
      <c r="T47" s="75"/>
      <c r="U47" s="75"/>
      <c r="V47" s="75"/>
      <c r="W47" s="76"/>
    </row>
    <row r="48" spans="2:23" x14ac:dyDescent="0.25">
      <c r="B48" s="29"/>
      <c r="C48" s="1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32"/>
      <c r="R48" s="74"/>
      <c r="S48" s="75"/>
      <c r="T48" s="75"/>
      <c r="U48" s="75"/>
      <c r="V48" s="75"/>
      <c r="W48" s="76"/>
    </row>
    <row r="49" spans="2:23" x14ac:dyDescent="0.25">
      <c r="B49" s="29"/>
      <c r="C49" s="1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32"/>
      <c r="R49" s="74"/>
      <c r="S49" s="75"/>
      <c r="T49" s="75"/>
      <c r="U49" s="75"/>
      <c r="V49" s="75"/>
      <c r="W49" s="76"/>
    </row>
    <row r="50" spans="2:23" x14ac:dyDescent="0.25">
      <c r="B50" s="29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32"/>
      <c r="R50" s="74"/>
      <c r="S50" s="75"/>
      <c r="T50" s="75"/>
      <c r="U50" s="75"/>
      <c r="V50" s="75"/>
      <c r="W50" s="76"/>
    </row>
    <row r="51" spans="2:23" x14ac:dyDescent="0.25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R51" s="77"/>
      <c r="S51" s="78"/>
      <c r="T51" s="78"/>
      <c r="U51" s="78"/>
      <c r="V51" s="78"/>
      <c r="W51" s="79"/>
    </row>
    <row r="53" spans="2:23" x14ac:dyDescent="0.25">
      <c r="I53" s="2"/>
    </row>
    <row r="54" spans="2:23" x14ac:dyDescent="0.2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R54" s="75"/>
      <c r="S54" s="75"/>
      <c r="T54" s="75"/>
      <c r="U54" s="75"/>
      <c r="V54" s="75"/>
      <c r="W54" s="75"/>
    </row>
    <row r="55" spans="2:23" x14ac:dyDescent="0.25">
      <c r="B55" s="7"/>
      <c r="C55" s="117" t="s">
        <v>50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8"/>
      <c r="R55" s="75"/>
      <c r="S55" s="75"/>
      <c r="T55" s="75"/>
      <c r="U55" s="75"/>
      <c r="V55" s="75"/>
      <c r="W55" s="75"/>
    </row>
    <row r="56" spans="2:23" x14ac:dyDescent="0.25">
      <c r="B56" s="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8"/>
      <c r="R56" s="75"/>
      <c r="S56" s="75"/>
      <c r="T56" s="75"/>
      <c r="U56" s="75"/>
      <c r="V56" s="75"/>
      <c r="W56" s="75"/>
    </row>
    <row r="57" spans="2:23" x14ac:dyDescent="0.25">
      <c r="B57" s="7"/>
      <c r="C57" s="2"/>
      <c r="D57" s="2"/>
      <c r="E57" s="2"/>
      <c r="F57" s="2"/>
      <c r="G57" s="2"/>
      <c r="H57" s="2"/>
      <c r="I57" s="110" t="s">
        <v>49</v>
      </c>
      <c r="J57" s="110"/>
      <c r="K57" s="110"/>
      <c r="L57" s="110"/>
      <c r="M57" s="110"/>
      <c r="N57" s="110"/>
      <c r="O57" s="2"/>
      <c r="P57" s="8"/>
      <c r="R57" s="75"/>
      <c r="S57" s="75"/>
      <c r="T57" s="75"/>
      <c r="U57" s="75"/>
      <c r="V57" s="75"/>
      <c r="W57" s="75"/>
    </row>
    <row r="58" spans="2:23" x14ac:dyDescent="0.25">
      <c r="B58" s="7"/>
      <c r="I58" s="116" t="s">
        <v>61</v>
      </c>
      <c r="J58" s="116"/>
      <c r="K58" s="116"/>
      <c r="L58" s="116"/>
      <c r="M58" s="116"/>
      <c r="N58" s="116"/>
      <c r="O58" s="2"/>
      <c r="P58" s="8"/>
      <c r="R58" s="75"/>
      <c r="S58" s="75"/>
      <c r="T58" s="75"/>
      <c r="U58" s="75"/>
      <c r="V58" s="75"/>
      <c r="W58" s="75"/>
    </row>
    <row r="59" spans="2:23" x14ac:dyDescent="0.25">
      <c r="B59" s="7"/>
      <c r="C59" s="111" t="str">
        <f>+CONCATENATE("Los alimentos son el principal componente de la canasta familiar. El Índice de precios al consumidor del ", I61, "  en la región tuvo un crecimiento de ", FIXED(100*M61,1),"%, en tanto los precios de ",I62, " tuvieron un crecimiento de ", FIXED(100*M62,1),"%. Por otro lado los precios por ", I66, ", aumentaron ", FIXED(100*M66,1), "% de enero a dicembre del 2016.")</f>
        <v>Los alimentos son el principal componente de la canasta familiar. El Índice de precios al consumidor del Azúcar  en la región tuvo un crecimiento de 5.0%, en tanto los precios de Leche, quesos y huevos tuvieron un crecimiento de 3.8%. Por otro lado los precios por Combustibles, aumentaron 0.7% de enero a dicembre del 2016.</v>
      </c>
      <c r="D59" s="111"/>
      <c r="E59" s="111"/>
      <c r="F59" s="111"/>
      <c r="G59" s="111"/>
      <c r="I59" s="53" t="s">
        <v>40</v>
      </c>
      <c r="J59" s="54"/>
      <c r="K59" s="54"/>
      <c r="L59" s="55">
        <v>2015</v>
      </c>
      <c r="M59" s="55">
        <v>2016</v>
      </c>
      <c r="N59" s="56" t="s">
        <v>48</v>
      </c>
      <c r="O59" s="2"/>
      <c r="P59" s="8"/>
      <c r="R59" s="75"/>
      <c r="S59" s="75"/>
      <c r="T59" s="75"/>
      <c r="U59" s="75"/>
      <c r="V59" s="75"/>
      <c r="W59" s="75"/>
    </row>
    <row r="60" spans="2:23" x14ac:dyDescent="0.25">
      <c r="B60" s="7"/>
      <c r="C60" s="111"/>
      <c r="D60" s="111"/>
      <c r="E60" s="111"/>
      <c r="F60" s="111"/>
      <c r="G60" s="111"/>
      <c r="I60" s="60" t="s">
        <v>46</v>
      </c>
      <c r="J60" s="52"/>
      <c r="K60" s="52"/>
      <c r="L60" s="98"/>
      <c r="M60" s="98"/>
      <c r="N60" s="52"/>
      <c r="O60" s="2"/>
      <c r="P60" s="8"/>
      <c r="R60" s="75"/>
      <c r="S60" s="75"/>
      <c r="T60" s="75"/>
      <c r="U60" s="75"/>
      <c r="V60" s="75"/>
      <c r="W60" s="75"/>
    </row>
    <row r="61" spans="2:23" x14ac:dyDescent="0.25">
      <c r="B61" s="7"/>
      <c r="C61" s="111"/>
      <c r="D61" s="111"/>
      <c r="E61" s="111"/>
      <c r="F61" s="111"/>
      <c r="G61" s="111"/>
      <c r="I61" s="62" t="s">
        <v>41</v>
      </c>
      <c r="J61" s="63"/>
      <c r="K61" s="63"/>
      <c r="L61" s="64">
        <v>0.14596813469700121</v>
      </c>
      <c r="M61" s="64">
        <v>5.0488737781555493E-2</v>
      </c>
      <c r="N61" s="65">
        <f>+(M61-L61)*100</f>
        <v>-9.5479396915445705</v>
      </c>
      <c r="O61" s="2"/>
      <c r="P61" s="8"/>
      <c r="R61" s="75"/>
      <c r="S61" s="75"/>
      <c r="T61" s="75"/>
      <c r="U61" s="75"/>
      <c r="V61" s="75"/>
      <c r="W61" s="75"/>
    </row>
    <row r="62" spans="2:23" x14ac:dyDescent="0.25">
      <c r="B62" s="7"/>
      <c r="C62" s="111"/>
      <c r="D62" s="111"/>
      <c r="E62" s="111"/>
      <c r="F62" s="111"/>
      <c r="G62" s="111"/>
      <c r="I62" s="62" t="s">
        <v>42</v>
      </c>
      <c r="J62" s="63"/>
      <c r="K62" s="63"/>
      <c r="L62" s="64">
        <v>2.031093633275538E-2</v>
      </c>
      <c r="M62" s="64">
        <v>3.7934464275846791E-2</v>
      </c>
      <c r="N62" s="65">
        <f t="shared" ref="N62:N64" si="1">+(M62-L62)*100</f>
        <v>1.762352794309141</v>
      </c>
      <c r="O62" s="2"/>
      <c r="P62" s="8"/>
      <c r="R62" s="75"/>
      <c r="S62" s="75"/>
      <c r="T62" s="75"/>
      <c r="U62" s="75"/>
      <c r="V62" s="75"/>
      <c r="W62" s="75"/>
    </row>
    <row r="63" spans="2:23" x14ac:dyDescent="0.25">
      <c r="B63" s="7"/>
      <c r="C63" s="2"/>
      <c r="D63" s="2"/>
      <c r="E63" s="2"/>
      <c r="F63" s="2"/>
      <c r="I63" s="62" t="s">
        <v>78</v>
      </c>
      <c r="J63" s="63"/>
      <c r="K63" s="63"/>
      <c r="L63" s="64">
        <v>3.4499753573185021E-3</v>
      </c>
      <c r="M63" s="64">
        <v>2.4022146811931044E-2</v>
      </c>
      <c r="N63" s="65">
        <f t="shared" si="1"/>
        <v>2.0572171454612542</v>
      </c>
      <c r="O63" s="2"/>
      <c r="P63" s="8"/>
      <c r="R63" s="75"/>
      <c r="S63" s="75"/>
      <c r="T63" s="75"/>
      <c r="U63" s="75"/>
      <c r="V63" s="75"/>
      <c r="W63" s="75"/>
    </row>
    <row r="64" spans="2:23" x14ac:dyDescent="0.25">
      <c r="B64" s="7"/>
      <c r="C64" s="2"/>
      <c r="D64" s="2"/>
      <c r="E64" s="2"/>
      <c r="F64" s="2"/>
      <c r="I64" s="66" t="s">
        <v>81</v>
      </c>
      <c r="J64" s="67"/>
      <c r="K64" s="67"/>
      <c r="L64" s="68">
        <v>8.868662351672052E-2</v>
      </c>
      <c r="M64" s="68">
        <v>-6.9113293781042362E-3</v>
      </c>
      <c r="N64" s="69">
        <f t="shared" si="1"/>
        <v>-9.5597952894824765</v>
      </c>
      <c r="O64" s="2"/>
      <c r="P64" s="8"/>
      <c r="R64" s="75"/>
      <c r="S64" s="75"/>
      <c r="T64" s="75"/>
      <c r="U64" s="75"/>
      <c r="V64" s="75"/>
      <c r="W64" s="75"/>
    </row>
    <row r="65" spans="2:23" x14ac:dyDescent="0.25">
      <c r="B65" s="7"/>
      <c r="C65" s="2"/>
      <c r="D65" s="2"/>
      <c r="E65" s="2"/>
      <c r="F65" s="2"/>
      <c r="I65" s="60" t="s">
        <v>47</v>
      </c>
      <c r="J65" s="2"/>
      <c r="K65" s="2"/>
      <c r="L65" s="2"/>
      <c r="M65" s="2"/>
      <c r="N65" s="58"/>
      <c r="O65" s="2"/>
      <c r="P65" s="8"/>
      <c r="R65" s="75"/>
      <c r="S65" s="75"/>
      <c r="T65" s="75"/>
      <c r="U65" s="75"/>
      <c r="V65" s="75"/>
      <c r="W65" s="75"/>
    </row>
    <row r="66" spans="2:23" x14ac:dyDescent="0.25">
      <c r="B66" s="7"/>
      <c r="C66" s="2"/>
      <c r="D66" s="2"/>
      <c r="E66" s="2"/>
      <c r="F66" s="2"/>
      <c r="I66" s="62" t="s">
        <v>44</v>
      </c>
      <c r="J66" s="63"/>
      <c r="K66" s="63"/>
      <c r="L66" s="64">
        <v>-7.5023159695004615E-2</v>
      </c>
      <c r="M66" s="64">
        <v>6.8874131369316416E-3</v>
      </c>
      <c r="N66" s="65">
        <f t="shared" ref="N66:N67" si="2">+(M66-L66)*100</f>
        <v>8.1910572831936257</v>
      </c>
      <c r="O66" s="2"/>
      <c r="P66" s="8"/>
      <c r="R66" s="75"/>
      <c r="S66" s="75"/>
      <c r="T66" s="75"/>
      <c r="U66" s="75"/>
      <c r="V66" s="75"/>
      <c r="W66" s="75"/>
    </row>
    <row r="67" spans="2:23" x14ac:dyDescent="0.25">
      <c r="B67" s="7"/>
      <c r="C67" s="2"/>
      <c r="D67" s="2"/>
      <c r="E67" s="2"/>
      <c r="F67" s="2"/>
      <c r="I67" s="66" t="s">
        <v>45</v>
      </c>
      <c r="J67" s="67"/>
      <c r="K67" s="67"/>
      <c r="L67" s="68">
        <v>0.16318097132531117</v>
      </c>
      <c r="M67" s="68">
        <v>3.8200298665638899E-2</v>
      </c>
      <c r="N67" s="69">
        <f t="shared" si="2"/>
        <v>-12.498067265967228</v>
      </c>
      <c r="O67" s="2"/>
      <c r="P67" s="8"/>
      <c r="R67" s="75"/>
      <c r="S67" s="75"/>
      <c r="T67" s="75"/>
      <c r="U67" s="75"/>
      <c r="V67" s="75"/>
      <c r="W67" s="75"/>
    </row>
    <row r="68" spans="2:23" x14ac:dyDescent="0.25">
      <c r="B68" s="7"/>
      <c r="C68" s="2"/>
      <c r="D68" s="2"/>
      <c r="E68" s="2"/>
      <c r="F68" s="2"/>
      <c r="I68" s="59" t="s">
        <v>52</v>
      </c>
      <c r="J68" s="2"/>
      <c r="K68" s="2"/>
      <c r="L68" s="2"/>
      <c r="M68" s="2"/>
      <c r="N68" s="2"/>
      <c r="O68" s="2"/>
      <c r="P68" s="8"/>
      <c r="R68" s="75"/>
      <c r="S68" s="75"/>
      <c r="T68" s="75"/>
      <c r="U68" s="75"/>
      <c r="V68" s="75"/>
      <c r="W68" s="75"/>
    </row>
    <row r="69" spans="2:23" x14ac:dyDescent="0.25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  <c r="R69" s="75"/>
      <c r="S69" s="75"/>
      <c r="T69" s="75"/>
      <c r="U69" s="75"/>
      <c r="V69" s="75"/>
      <c r="W69" s="75"/>
    </row>
  </sheetData>
  <sortState ref="C39:F44">
    <sortCondition descending="1" ref="E39:E44"/>
  </sortState>
  <mergeCells count="16">
    <mergeCell ref="B1:O2"/>
    <mergeCell ref="D25:N25"/>
    <mergeCell ref="C7:O7"/>
    <mergeCell ref="C9:O11"/>
    <mergeCell ref="D12:N12"/>
    <mergeCell ref="D14:H15"/>
    <mergeCell ref="I14:N14"/>
    <mergeCell ref="I57:N57"/>
    <mergeCell ref="C59:G62"/>
    <mergeCell ref="D13:N13"/>
    <mergeCell ref="C36:F36"/>
    <mergeCell ref="C37:F37"/>
    <mergeCell ref="I58:N58"/>
    <mergeCell ref="C31:O31"/>
    <mergeCell ref="C55:O55"/>
    <mergeCell ref="C33:F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68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3" t="s">
        <v>82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5" customHeight="1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2:16" x14ac:dyDescent="0.25">
      <c r="B7" s="29"/>
      <c r="C7" s="117" t="s">
        <v>26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0"/>
    </row>
    <row r="8" spans="2:16" x14ac:dyDescent="0.25">
      <c r="B8" s="2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0"/>
    </row>
    <row r="9" spans="2:16" ht="15" customHeight="1" x14ac:dyDescent="0.25">
      <c r="B9" s="29"/>
      <c r="C9" s="120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D19, " en ",FIXED(N19*100, 1 ), "%. Todos los grupos registraron alzas en sus respectivos Índices de precios.")</f>
        <v>La variación anual de enero a diciembre 2016 en esta región registró una tasa de 3.2%, impulsado por el aumento general en los precios del grupo Alimentos y bebidas que registró un incremento del 3.3% como principal grupo de consumo, cabe resaltar el aumento en los precios de  Alquiler de vivienda, comb. y electricidad en 5.0%. Todos los grupos registraron alzas en sus respectivos Índices de precios.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1"/>
    </row>
    <row r="10" spans="2:16" x14ac:dyDescent="0.25">
      <c r="B10" s="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31"/>
    </row>
    <row r="11" spans="2:16" x14ac:dyDescent="0.25">
      <c r="B11" s="2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31"/>
    </row>
    <row r="12" spans="2:16" x14ac:dyDescent="0.25">
      <c r="B12" s="29"/>
      <c r="C12" s="2"/>
      <c r="D12" s="110" t="s">
        <v>25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"/>
      <c r="P12" s="32"/>
    </row>
    <row r="13" spans="2:16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2"/>
    </row>
    <row r="14" spans="2:16" x14ac:dyDescent="0.25">
      <c r="B14" s="29"/>
      <c r="C14" s="2"/>
      <c r="D14" s="121" t="s">
        <v>6</v>
      </c>
      <c r="E14" s="122"/>
      <c r="F14" s="122"/>
      <c r="G14" s="122"/>
      <c r="H14" s="123"/>
      <c r="I14" s="127" t="s">
        <v>5</v>
      </c>
      <c r="J14" s="128"/>
      <c r="K14" s="128"/>
      <c r="L14" s="128"/>
      <c r="M14" s="128"/>
      <c r="N14" s="129"/>
      <c r="O14" s="2"/>
      <c r="P14" s="32"/>
    </row>
    <row r="15" spans="2:16" x14ac:dyDescent="0.25">
      <c r="B15" s="29"/>
      <c r="C15" s="2"/>
      <c r="D15" s="124"/>
      <c r="E15" s="125"/>
      <c r="F15" s="125"/>
      <c r="G15" s="125"/>
      <c r="H15" s="126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2"/>
      <c r="P15" s="32"/>
    </row>
    <row r="16" spans="2:16" x14ac:dyDescent="0.25">
      <c r="B16" s="29"/>
      <c r="C16" s="2"/>
      <c r="D16" s="47" t="s">
        <v>7</v>
      </c>
      <c r="E16" s="48"/>
      <c r="F16" s="48"/>
      <c r="G16" s="48"/>
      <c r="H16" s="49"/>
      <c r="I16" s="50">
        <v>6.6609327217125314E-2</v>
      </c>
      <c r="J16" s="46">
        <v>3.4136726099811776E-2</v>
      </c>
      <c r="K16" s="46">
        <v>4.990469589325941E-2</v>
      </c>
      <c r="L16" s="46">
        <v>3.2101006766793061E-2</v>
      </c>
      <c r="M16" s="46">
        <v>3.6939313984168942E-2</v>
      </c>
      <c r="N16" s="46">
        <v>3.1536741460405526E-2</v>
      </c>
      <c r="O16" s="2"/>
      <c r="P16" s="32"/>
    </row>
    <row r="17" spans="2:16" x14ac:dyDescent="0.25">
      <c r="B17" s="29"/>
      <c r="C17" s="2"/>
      <c r="D17" s="42" t="s">
        <v>8</v>
      </c>
      <c r="E17" s="21"/>
      <c r="F17" s="21"/>
      <c r="G17" s="21"/>
      <c r="H17" s="22"/>
      <c r="I17" s="25">
        <v>8.5789871504157178E-2</v>
      </c>
      <c r="J17" s="25">
        <v>4.1246084232509528E-2</v>
      </c>
      <c r="K17" s="25">
        <v>5.3902724385759715E-2</v>
      </c>
      <c r="L17" s="25">
        <v>4.5912298786773498E-2</v>
      </c>
      <c r="M17" s="25">
        <v>4.1091736163760384E-2</v>
      </c>
      <c r="N17" s="25">
        <v>3.2697349257209574E-2</v>
      </c>
      <c r="O17" s="2"/>
      <c r="P17" s="32"/>
    </row>
    <row r="18" spans="2:16" x14ac:dyDescent="0.25">
      <c r="B18" s="29"/>
      <c r="C18" s="2"/>
      <c r="D18" s="42" t="s">
        <v>9</v>
      </c>
      <c r="E18" s="21"/>
      <c r="F18" s="21"/>
      <c r="G18" s="21"/>
      <c r="H18" s="22"/>
      <c r="I18" s="25">
        <v>5.5523590333716788E-2</v>
      </c>
      <c r="J18" s="25">
        <v>1.5626419551194815E-2</v>
      </c>
      <c r="K18" s="25">
        <v>-6.7984614008409494E-3</v>
      </c>
      <c r="L18" s="25">
        <v>-1.4410519679365907E-2</v>
      </c>
      <c r="M18" s="25">
        <v>2.1018002375948086E-2</v>
      </c>
      <c r="N18" s="25">
        <v>3.1504519824577137E-2</v>
      </c>
      <c r="O18" s="2"/>
      <c r="P18" s="32"/>
    </row>
    <row r="19" spans="2:16" x14ac:dyDescent="0.25">
      <c r="B19" s="29"/>
      <c r="C19" s="2"/>
      <c r="D19" s="42" t="s">
        <v>13</v>
      </c>
      <c r="E19" s="21"/>
      <c r="F19" s="21"/>
      <c r="G19" s="21"/>
      <c r="H19" s="22"/>
      <c r="I19" s="25">
        <v>2.1272404963561087E-2</v>
      </c>
      <c r="J19" s="25">
        <v>1.4464802314368308E-2</v>
      </c>
      <c r="K19" s="25">
        <v>5.1711026615969491E-2</v>
      </c>
      <c r="L19" s="25">
        <v>4.7180043383947989E-2</v>
      </c>
      <c r="M19" s="25">
        <v>4.4277576385292505E-2</v>
      </c>
      <c r="N19" s="25">
        <v>5.0086784031738274E-2</v>
      </c>
      <c r="O19" s="2"/>
      <c r="P19" s="32"/>
    </row>
    <row r="20" spans="2:16" x14ac:dyDescent="0.25">
      <c r="B20" s="29"/>
      <c r="C20" s="2"/>
      <c r="D20" s="42" t="s">
        <v>14</v>
      </c>
      <c r="E20" s="21"/>
      <c r="F20" s="21"/>
      <c r="G20" s="21"/>
      <c r="H20" s="22"/>
      <c r="I20" s="25">
        <v>6.1274279816083244E-2</v>
      </c>
      <c r="J20" s="25">
        <v>4.2528735632183956E-2</v>
      </c>
      <c r="K20" s="25">
        <v>8.5149690441862491E-2</v>
      </c>
      <c r="L20" s="25">
        <v>5.2598671355998494E-2</v>
      </c>
      <c r="M20" s="25">
        <v>3.9204039204039143E-2</v>
      </c>
      <c r="N20" s="25">
        <v>1.4432695055730083E-2</v>
      </c>
      <c r="O20" s="2"/>
      <c r="P20" s="32"/>
    </row>
    <row r="21" spans="2:16" x14ac:dyDescent="0.25">
      <c r="B21" s="29"/>
      <c r="C21" s="2"/>
      <c r="D21" s="42" t="s">
        <v>10</v>
      </c>
      <c r="E21" s="21"/>
      <c r="F21" s="21"/>
      <c r="G21" s="21"/>
      <c r="H21" s="22"/>
      <c r="I21" s="25">
        <v>7.6373249779693175E-3</v>
      </c>
      <c r="J21" s="25">
        <v>3.4787678554076384E-2</v>
      </c>
      <c r="K21" s="25">
        <v>3.4275518828059015E-2</v>
      </c>
      <c r="L21" s="25">
        <v>2.3061558017069217E-2</v>
      </c>
      <c r="M21" s="25">
        <v>6.150159744408934E-2</v>
      </c>
      <c r="N21" s="25">
        <v>4.6484407658222482E-2</v>
      </c>
      <c r="O21" s="2"/>
      <c r="P21" s="32"/>
    </row>
    <row r="22" spans="2:16" x14ac:dyDescent="0.25">
      <c r="B22" s="29"/>
      <c r="C22" s="2"/>
      <c r="D22" s="42" t="s">
        <v>11</v>
      </c>
      <c r="E22" s="21"/>
      <c r="F22" s="21"/>
      <c r="G22" s="21"/>
      <c r="H22" s="22"/>
      <c r="I22" s="25">
        <v>8.3951544745985762E-2</v>
      </c>
      <c r="J22" s="25">
        <v>2.858875508966463E-2</v>
      </c>
      <c r="K22" s="25">
        <v>5.7357028552177169E-2</v>
      </c>
      <c r="L22" s="25">
        <v>-1.4178747809463155E-2</v>
      </c>
      <c r="M22" s="25">
        <v>1.7210730446024503E-2</v>
      </c>
      <c r="N22" s="25">
        <v>0</v>
      </c>
      <c r="O22" s="2"/>
      <c r="P22" s="32"/>
    </row>
    <row r="23" spans="2:16" x14ac:dyDescent="0.25">
      <c r="B23" s="29"/>
      <c r="C23" s="2"/>
      <c r="D23" s="42" t="s">
        <v>15</v>
      </c>
      <c r="E23" s="21"/>
      <c r="F23" s="21"/>
      <c r="G23" s="21"/>
      <c r="H23" s="22"/>
      <c r="I23" s="25">
        <v>4.3255996854109302E-2</v>
      </c>
      <c r="J23" s="25">
        <v>3.5431586882774146E-2</v>
      </c>
      <c r="K23" s="25">
        <v>4.4867127775755522E-2</v>
      </c>
      <c r="L23" s="25">
        <v>5.3218360769967665E-2</v>
      </c>
      <c r="M23" s="25">
        <v>4.1349652662917569E-2</v>
      </c>
      <c r="N23" s="25">
        <v>4.8919949174078825E-2</v>
      </c>
      <c r="O23" s="2"/>
      <c r="P23" s="32"/>
    </row>
    <row r="24" spans="2:16" x14ac:dyDescent="0.25">
      <c r="B24" s="29"/>
      <c r="C24" s="2"/>
      <c r="D24" s="42" t="s">
        <v>12</v>
      </c>
      <c r="E24" s="21"/>
      <c r="F24" s="21"/>
      <c r="G24" s="21"/>
      <c r="I24" s="24">
        <v>4.8322800194458004E-2</v>
      </c>
      <c r="J24" s="24">
        <v>2.8287887219439867E-2</v>
      </c>
      <c r="K24" s="24">
        <v>4.2933164967980497E-2</v>
      </c>
      <c r="L24" s="24">
        <v>2.274496238000534E-2</v>
      </c>
      <c r="M24" s="24">
        <v>3.9235582614578046E-2</v>
      </c>
      <c r="N24" s="24">
        <v>4.9471114727420495E-2</v>
      </c>
      <c r="O24" s="2"/>
      <c r="P24" s="32"/>
    </row>
    <row r="25" spans="2:16" x14ac:dyDescent="0.25">
      <c r="B25" s="29"/>
      <c r="C25" s="2"/>
      <c r="D25" s="119" t="s">
        <v>16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2"/>
      <c r="P25" s="32"/>
    </row>
    <row r="26" spans="2:16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2"/>
    </row>
    <row r="27" spans="2:16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30" spans="2:16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</row>
    <row r="31" spans="2:16" x14ac:dyDescent="0.25">
      <c r="B31" s="29"/>
      <c r="C31" s="117" t="s">
        <v>27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32"/>
    </row>
    <row r="32" spans="2:16" x14ac:dyDescent="0.25">
      <c r="B32" s="2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2"/>
    </row>
    <row r="33" spans="2:16" x14ac:dyDescent="0.25">
      <c r="B33" s="29"/>
      <c r="C33" s="111" t="str">
        <f>+CONCATENATE("El mes con mayor crecimiento (mensual) fue ", J38,", creciendo ", FIXED(J39*100,1),"% en relación a ", I38," del mismo año. En tanto que en ",H38, " se registró un crecimiento  ",FIXED(H39*100,1),"% en relación a ",G38,". ")</f>
        <v xml:space="preserve">El mes con mayor crecimiento (mensual) fue Julio, creciendo 0.4% en relación a Junio del mismo año. En tanto que en Mayo se registró un crecimiento  0.0% en relación a Abril. 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32"/>
    </row>
    <row r="34" spans="2:16" x14ac:dyDescent="0.25">
      <c r="B34" s="29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32"/>
    </row>
    <row r="35" spans="2:16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2"/>
    </row>
    <row r="36" spans="2:16" x14ac:dyDescent="0.25">
      <c r="B36" s="29"/>
      <c r="C36" s="110" t="s">
        <v>24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"/>
      <c r="O36" s="2"/>
      <c r="P36" s="32"/>
    </row>
    <row r="37" spans="2:16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2"/>
    </row>
    <row r="38" spans="2:16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32"/>
    </row>
    <row r="39" spans="2:16" x14ac:dyDescent="0.25">
      <c r="B39" s="29"/>
      <c r="C39" s="45" t="s">
        <v>17</v>
      </c>
      <c r="D39" s="46">
        <v>4.086668208805655E-3</v>
      </c>
      <c r="E39" s="46">
        <v>9.983105513746704E-4</v>
      </c>
      <c r="F39" s="46">
        <v>1.8411967779057292E-3</v>
      </c>
      <c r="G39" s="46">
        <v>5.3602879240366441E-4</v>
      </c>
      <c r="H39" s="46">
        <v>4.5920710240321405E-4</v>
      </c>
      <c r="I39" s="46">
        <v>1.3769889840882232E-3</v>
      </c>
      <c r="J39" s="46">
        <v>3.8197097020626902E-3</v>
      </c>
      <c r="K39" s="46">
        <v>2.9680365296802513E-3</v>
      </c>
      <c r="L39" s="46">
        <v>8.3466120342978734E-4</v>
      </c>
      <c r="M39" s="46">
        <v>3.1084154662623931E-3</v>
      </c>
      <c r="N39" s="46">
        <v>2.8720429294837313E-3</v>
      </c>
      <c r="O39" s="46">
        <v>8.2146356168513179E-3</v>
      </c>
      <c r="P39" s="105"/>
    </row>
    <row r="40" spans="2:16" x14ac:dyDescent="0.25">
      <c r="B40" s="29"/>
      <c r="C40" s="36" t="s">
        <v>19</v>
      </c>
      <c r="D40" s="24">
        <v>7.7191960384503933E-3</v>
      </c>
      <c r="E40" s="24">
        <v>-2.890591125884745E-4</v>
      </c>
      <c r="F40" s="24">
        <v>-4.1202833598380506E-3</v>
      </c>
      <c r="G40" s="24">
        <v>5.0809319880951165E-4</v>
      </c>
      <c r="H40" s="24">
        <v>-2.2489843296575884E-3</v>
      </c>
      <c r="I40" s="24">
        <v>-3.4174361957390875E-3</v>
      </c>
      <c r="J40" s="24">
        <v>8.2445644243396288E-3</v>
      </c>
      <c r="K40" s="24">
        <v>3.8352992257038032E-3</v>
      </c>
      <c r="L40" s="24">
        <v>1.0813148788928473E-3</v>
      </c>
      <c r="M40" s="24">
        <v>7.8490674731763743E-3</v>
      </c>
      <c r="N40" s="24">
        <v>3.2152043440982769E-3</v>
      </c>
      <c r="O40" s="24">
        <v>9.9707998005840182E-3</v>
      </c>
      <c r="P40" s="105"/>
    </row>
    <row r="41" spans="2:16" x14ac:dyDescent="0.25">
      <c r="B41" s="29"/>
      <c r="C41" s="36" t="s">
        <v>20</v>
      </c>
      <c r="D41" s="24">
        <v>9.8451624451811881E-4</v>
      </c>
      <c r="E41" s="24">
        <v>3.5765379113006368E-4</v>
      </c>
      <c r="F41" s="24">
        <v>4.7372184483374102E-3</v>
      </c>
      <c r="G41" s="24">
        <v>4.4480028467219768E-4</v>
      </c>
      <c r="H41" s="24">
        <v>2.400853636848721E-3</v>
      </c>
      <c r="I41" s="24">
        <v>7.0078949702829796E-3</v>
      </c>
      <c r="J41" s="24">
        <v>3.0831571529246204E-3</v>
      </c>
      <c r="K41" s="24">
        <v>2.6345832967418215E-3</v>
      </c>
      <c r="L41" s="24">
        <v>7.8829815187875241E-4</v>
      </c>
      <c r="M41" s="24">
        <v>1.4878347628215494E-3</v>
      </c>
      <c r="N41" s="24">
        <v>2.8838591278510517E-3</v>
      </c>
      <c r="O41" s="24">
        <v>4.2697804112930005E-3</v>
      </c>
      <c r="P41" s="105"/>
    </row>
    <row r="42" spans="2:16" x14ac:dyDescent="0.25">
      <c r="B42" s="29"/>
      <c r="C42" s="36" t="s">
        <v>4</v>
      </c>
      <c r="D42" s="24">
        <v>6.7774196214562821E-3</v>
      </c>
      <c r="E42" s="24">
        <v>1.1493309252113004E-3</v>
      </c>
      <c r="F42" s="24">
        <v>3.1160311603115609E-3</v>
      </c>
      <c r="G42" s="24">
        <v>-7.3571486961496735E-3</v>
      </c>
      <c r="H42" s="24">
        <v>8.2351972329730572E-4</v>
      </c>
      <c r="I42" s="24">
        <v>2.8799473381058149E-3</v>
      </c>
      <c r="J42" s="24">
        <v>4.26649163111259E-3</v>
      </c>
      <c r="K42" s="24">
        <v>1.2908496732026098E-2</v>
      </c>
      <c r="L42" s="24">
        <v>3.3876431682529073E-3</v>
      </c>
      <c r="M42" s="24">
        <v>2.4919614147909108E-3</v>
      </c>
      <c r="N42" s="24">
        <v>1.8442787266458316E-2</v>
      </c>
      <c r="O42" s="24">
        <v>3.1493583182418128E-4</v>
      </c>
      <c r="P42" s="105"/>
    </row>
    <row r="43" spans="2:16" x14ac:dyDescent="0.25">
      <c r="B43" s="29"/>
      <c r="C43" s="36" t="s">
        <v>21</v>
      </c>
      <c r="D43" s="24">
        <v>1.3575307230637712E-3</v>
      </c>
      <c r="E43" s="24">
        <v>1.6410988226898127E-3</v>
      </c>
      <c r="F43" s="24">
        <v>3.2055848411456367E-3</v>
      </c>
      <c r="G43" s="24">
        <v>2.1302279343893282E-4</v>
      </c>
      <c r="H43" s="24">
        <v>9.2290217236978833E-4</v>
      </c>
      <c r="I43" s="24">
        <v>5.3904532236328517E-3</v>
      </c>
      <c r="J43" s="24">
        <v>-5.4320987654321584E-3</v>
      </c>
      <c r="K43" s="24">
        <v>1.4186409419776336E-3</v>
      </c>
      <c r="L43" s="24">
        <v>3.9665675024791458E-3</v>
      </c>
      <c r="M43" s="24">
        <v>-4.7269648652463747E-3</v>
      </c>
      <c r="N43" s="24">
        <v>2.7645849578223913E-3</v>
      </c>
      <c r="O43" s="24">
        <v>3.675950798812222E-3</v>
      </c>
      <c r="P43" s="105"/>
    </row>
    <row r="44" spans="2:16" x14ac:dyDescent="0.25">
      <c r="B44" s="29"/>
      <c r="C44" s="36" t="s">
        <v>3</v>
      </c>
      <c r="D44" s="24">
        <v>5.3507231836802394E-3</v>
      </c>
      <c r="E44" s="24">
        <v>9.9792099792095357E-4</v>
      </c>
      <c r="F44" s="24">
        <v>5.5661709728338504E-3</v>
      </c>
      <c r="G44" s="24">
        <v>1.0409781890284187E-2</v>
      </c>
      <c r="H44" s="24">
        <v>5.3147996729354663E-3</v>
      </c>
      <c r="I44" s="24">
        <v>-1.3013420089467154E-3</v>
      </c>
      <c r="J44" s="24">
        <v>4.0719928332926258E-3</v>
      </c>
      <c r="K44" s="24">
        <v>1.1679779381944977E-2</v>
      </c>
      <c r="L44" s="24">
        <v>2.9664074400703733E-3</v>
      </c>
      <c r="M44" s="24">
        <v>-4.7961630695436686E-4</v>
      </c>
      <c r="N44" s="24">
        <v>-1.9993602047344572E-3</v>
      </c>
      <c r="O44" s="24">
        <v>3.045115794534814E-3</v>
      </c>
      <c r="P44" s="105"/>
    </row>
    <row r="45" spans="2:16" x14ac:dyDescent="0.25">
      <c r="B45" s="29"/>
      <c r="C45" s="36" t="s">
        <v>22</v>
      </c>
      <c r="D45" s="24">
        <v>-1.2709508300897676E-3</v>
      </c>
      <c r="E45" s="24">
        <v>-2.3860653781913044E-3</v>
      </c>
      <c r="F45" s="24">
        <v>-6.6172367057323322E-3</v>
      </c>
      <c r="G45" s="24">
        <v>-1.5730337078651679E-2</v>
      </c>
      <c r="H45" s="24">
        <v>4.6477495107630773E-3</v>
      </c>
      <c r="I45" s="24">
        <v>9.6583069556044343E-3</v>
      </c>
      <c r="J45" s="24">
        <v>3.6977491961414088E-3</v>
      </c>
      <c r="K45" s="24">
        <v>-5.2058305301938557E-3</v>
      </c>
      <c r="L45" s="24">
        <v>-1.6906851300216852E-3</v>
      </c>
      <c r="M45" s="24">
        <v>-2.0967741935484785E-3</v>
      </c>
      <c r="N45" s="24">
        <v>-2.1819945046064326E-3</v>
      </c>
      <c r="O45" s="24">
        <v>1.959990281039925E-2</v>
      </c>
      <c r="P45" s="105"/>
    </row>
    <row r="46" spans="2:16" x14ac:dyDescent="0.25">
      <c r="B46" s="29"/>
      <c r="C46" s="36" t="s">
        <v>23</v>
      </c>
      <c r="D46" s="24">
        <v>2.3824650571802053E-4</v>
      </c>
      <c r="E46" s="24">
        <v>6.3517268757442569E-3</v>
      </c>
      <c r="F46" s="24">
        <v>2.3274161735700183E-2</v>
      </c>
      <c r="G46" s="24">
        <v>1.7116422513492768E-2</v>
      </c>
      <c r="H46" s="24">
        <v>6.0642813826561337E-4</v>
      </c>
      <c r="I46" s="24">
        <v>-4.5454545454548523E-4</v>
      </c>
      <c r="J46" s="24">
        <v>-5.7601940275882058E-3</v>
      </c>
      <c r="K46" s="24">
        <v>3.7353255069367819E-3</v>
      </c>
      <c r="L46" s="24">
        <v>-1.5189488873690316E-4</v>
      </c>
      <c r="M46" s="24">
        <v>-1.2153437143942458E-3</v>
      </c>
      <c r="N46" s="24">
        <v>7.6051410753663617E-4</v>
      </c>
      <c r="O46" s="24">
        <v>3.7236872102743845E-3</v>
      </c>
      <c r="P46" s="105"/>
    </row>
    <row r="47" spans="2:16" x14ac:dyDescent="0.25">
      <c r="B47" s="29"/>
      <c r="C47" s="36" t="s">
        <v>2</v>
      </c>
      <c r="D47" s="24">
        <v>2.847843775427128E-3</v>
      </c>
      <c r="E47" s="24">
        <v>5.5172413793103114E-3</v>
      </c>
      <c r="F47" s="24">
        <v>7.4235455499072067E-3</v>
      </c>
      <c r="G47" s="24">
        <v>5.2863436123349317E-3</v>
      </c>
      <c r="H47" s="24">
        <v>3.6650466098318013E-3</v>
      </c>
      <c r="I47" s="24">
        <v>9.9229975390966452E-3</v>
      </c>
      <c r="J47" s="24">
        <v>4.5590315988051078E-3</v>
      </c>
      <c r="K47" s="24">
        <v>2.2691705790298666E-3</v>
      </c>
      <c r="L47" s="24">
        <v>4.6842064173624465E-4</v>
      </c>
      <c r="M47" s="24">
        <v>3.9016777214202492E-3</v>
      </c>
      <c r="N47" s="24">
        <v>2.4096385542169418E-3</v>
      </c>
      <c r="O47" s="24">
        <v>1.550868486350776E-4</v>
      </c>
      <c r="P47" s="105"/>
    </row>
    <row r="48" spans="2:16" x14ac:dyDescent="0.25">
      <c r="B48" s="29"/>
      <c r="C48" s="130" t="s">
        <v>51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32"/>
    </row>
    <row r="49" spans="2:16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1" spans="2:16" x14ac:dyDescent="0.25">
      <c r="I51" s="2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17" t="s">
        <v>50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8"/>
    </row>
    <row r="54" spans="2:16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0" t="s">
        <v>49</v>
      </c>
      <c r="J55" s="110"/>
      <c r="K55" s="110"/>
      <c r="L55" s="110"/>
      <c r="M55" s="110"/>
      <c r="N55" s="110"/>
      <c r="O55" s="2"/>
      <c r="P55" s="8"/>
    </row>
    <row r="56" spans="2:16" x14ac:dyDescent="0.25">
      <c r="B56" s="7"/>
      <c r="I56" s="2"/>
      <c r="J56" s="2"/>
      <c r="K56" s="52"/>
      <c r="L56" s="2"/>
      <c r="M56" s="2"/>
      <c r="N56" s="2"/>
      <c r="O56" s="2"/>
      <c r="P56" s="8"/>
    </row>
    <row r="57" spans="2:16" ht="15" customHeight="1" x14ac:dyDescent="0.25">
      <c r="B57" s="7"/>
      <c r="C57" s="111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I65, ", aumentaron ", FIXED(100*M65,1), "% de enero a dicembre del 2016.")</f>
        <v>Los alimentos son el principal componente de la canasta familiar. El Índice de precios al consumidor del Azúcar  en la región tuvo un crecimiento de 6.9%, en tanto los precios de Leche, quesos y huevos tuvieron un crecimiento de 7.7%. Por otro lado los precios por Energía eléctrica, aumentaron 6.7% de enero a dicembre del 2016.</v>
      </c>
      <c r="D57" s="111"/>
      <c r="E57" s="111"/>
      <c r="F57" s="111"/>
      <c r="G57" s="111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8"/>
    </row>
    <row r="58" spans="2:16" x14ac:dyDescent="0.25">
      <c r="B58" s="7"/>
      <c r="C58" s="111"/>
      <c r="D58" s="111"/>
      <c r="E58" s="111"/>
      <c r="F58" s="111"/>
      <c r="G58" s="111"/>
      <c r="I58" s="60" t="s">
        <v>46</v>
      </c>
      <c r="J58" s="52"/>
      <c r="K58" s="52"/>
      <c r="L58" s="40"/>
      <c r="M58" s="40"/>
      <c r="N58" s="52"/>
      <c r="O58" s="2"/>
      <c r="P58" s="8"/>
    </row>
    <row r="59" spans="2:16" x14ac:dyDescent="0.25">
      <c r="B59" s="7"/>
      <c r="C59" s="111"/>
      <c r="D59" s="111"/>
      <c r="E59" s="111"/>
      <c r="F59" s="111"/>
      <c r="G59" s="111"/>
      <c r="I59" s="62" t="s">
        <v>41</v>
      </c>
      <c r="J59" s="63"/>
      <c r="K59" s="63"/>
      <c r="L59" s="64">
        <v>0.14122025266869054</v>
      </c>
      <c r="M59" s="64">
        <v>6.8995108555736762E-2</v>
      </c>
      <c r="N59" s="65">
        <f>+(M59-L59)*100</f>
        <v>-7.2225144112953776</v>
      </c>
      <c r="O59" s="2"/>
      <c r="P59" s="8"/>
    </row>
    <row r="60" spans="2:16" x14ac:dyDescent="0.25">
      <c r="B60" s="7"/>
      <c r="C60" s="111"/>
      <c r="D60" s="111"/>
      <c r="E60" s="111"/>
      <c r="F60" s="111"/>
      <c r="G60" s="111"/>
      <c r="I60" s="62" t="s">
        <v>42</v>
      </c>
      <c r="J60" s="63"/>
      <c r="K60" s="63"/>
      <c r="L60" s="64">
        <v>5.8509285169168201E-3</v>
      </c>
      <c r="M60" s="64">
        <v>7.6715562299780826E-2</v>
      </c>
      <c r="N60" s="65">
        <f t="shared" ref="N60:N65" si="0">+(M60-L60)*100</f>
        <v>7.0864633782864006</v>
      </c>
      <c r="O60" s="2"/>
      <c r="P60" s="8"/>
    </row>
    <row r="61" spans="2:16" x14ac:dyDescent="0.25">
      <c r="B61" s="7"/>
      <c r="C61" s="2"/>
      <c r="D61" s="2"/>
      <c r="E61" s="2"/>
      <c r="F61" s="2"/>
      <c r="I61" s="62" t="s">
        <v>78</v>
      </c>
      <c r="J61" s="63"/>
      <c r="K61" s="63"/>
      <c r="L61" s="64">
        <v>9.253492303585853E-3</v>
      </c>
      <c r="M61" s="64">
        <v>2.0276822710041387E-2</v>
      </c>
      <c r="N61" s="65">
        <f t="shared" si="0"/>
        <v>1.1023330406455534</v>
      </c>
      <c r="O61" s="2"/>
      <c r="P61" s="8"/>
    </row>
    <row r="62" spans="2:16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4.210343931386995E-2</v>
      </c>
      <c r="M62" s="68">
        <v>5.6530052373431339E-3</v>
      </c>
      <c r="N62" s="69">
        <f t="shared" si="0"/>
        <v>-3.6450434076526816</v>
      </c>
      <c r="O62" s="2"/>
      <c r="P62" s="8"/>
    </row>
    <row r="63" spans="2:16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8"/>
    </row>
    <row r="64" spans="2:16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-9.3969381713609024E-2</v>
      </c>
      <c r="M64" s="64">
        <v>3.5194174757281482E-2</v>
      </c>
      <c r="N64" s="65">
        <f t="shared" si="0"/>
        <v>12.91635564708905</v>
      </c>
      <c r="O64" s="2"/>
      <c r="P64" s="8"/>
    </row>
    <row r="65" spans="2:16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0.1509099393373774</v>
      </c>
      <c r="M65" s="68">
        <v>6.6655854686993088E-2</v>
      </c>
      <c r="N65" s="69">
        <f t="shared" si="0"/>
        <v>-8.42540846503843</v>
      </c>
      <c r="O65" s="2"/>
      <c r="P65" s="8"/>
    </row>
    <row r="66" spans="2:16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</sheetData>
  <mergeCells count="14">
    <mergeCell ref="D25:N25"/>
    <mergeCell ref="C36:M36"/>
    <mergeCell ref="I14:N14"/>
    <mergeCell ref="D14:H15"/>
    <mergeCell ref="B1:P2"/>
    <mergeCell ref="C7:O7"/>
    <mergeCell ref="D12:N12"/>
    <mergeCell ref="C9:O11"/>
    <mergeCell ref="C31:O31"/>
    <mergeCell ref="C57:G60"/>
    <mergeCell ref="I55:N55"/>
    <mergeCell ref="C48:O48"/>
    <mergeCell ref="C53:O53"/>
    <mergeCell ref="C33:O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68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3" t="s">
        <v>83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5" customHeight="1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2:16" x14ac:dyDescent="0.25">
      <c r="B7" s="29"/>
      <c r="C7" s="117" t="s">
        <v>26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0"/>
    </row>
    <row r="8" spans="2:16" x14ac:dyDescent="0.25"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2:16" ht="15" customHeight="1" x14ac:dyDescent="0.25">
      <c r="B9" s="29"/>
      <c r="C9" s="120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D19, " en ",FIXED(N19*100, 1 ), "%. Todos los grupos registraron alzas en sus respectivos Índices de precios.")</f>
        <v>La variación anual de enero a diciembre 2016 en esta región registró una tasa de 3.8%, impulsado por el aumento general en los precios del grupo Alimentos y bebidas que registró un incremento del 3.6% como principal grupo de consumo, cabe resaltar el aumento en los precios de  Alquiler de vivienda, comb. y electricidad en 6.0%. Todos los grupos registraron alzas en sus respectivos Índices de precios.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1"/>
    </row>
    <row r="10" spans="2:16" x14ac:dyDescent="0.25">
      <c r="B10" s="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31"/>
    </row>
    <row r="11" spans="2:16" x14ac:dyDescent="0.25">
      <c r="B11" s="2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31"/>
    </row>
    <row r="12" spans="2:16" x14ac:dyDescent="0.25">
      <c r="B12" s="29"/>
      <c r="C12" s="2"/>
      <c r="D12" s="110" t="s">
        <v>25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"/>
      <c r="P12" s="32"/>
    </row>
    <row r="13" spans="2:16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2"/>
    </row>
    <row r="14" spans="2:16" x14ac:dyDescent="0.25">
      <c r="B14" s="29"/>
      <c r="C14" s="2"/>
      <c r="D14" s="121" t="s">
        <v>6</v>
      </c>
      <c r="E14" s="122"/>
      <c r="F14" s="122"/>
      <c r="G14" s="122"/>
      <c r="H14" s="123"/>
      <c r="I14" s="127" t="s">
        <v>5</v>
      </c>
      <c r="J14" s="128"/>
      <c r="K14" s="128"/>
      <c r="L14" s="128"/>
      <c r="M14" s="128"/>
      <c r="N14" s="129"/>
      <c r="O14" s="2"/>
      <c r="P14" s="32"/>
    </row>
    <row r="15" spans="2:16" x14ac:dyDescent="0.25">
      <c r="B15" s="29"/>
      <c r="C15" s="2"/>
      <c r="D15" s="124"/>
      <c r="E15" s="125"/>
      <c r="F15" s="125"/>
      <c r="G15" s="125"/>
      <c r="H15" s="126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2"/>
      <c r="P15" s="32"/>
    </row>
    <row r="16" spans="2:16" x14ac:dyDescent="0.25">
      <c r="B16" s="29"/>
      <c r="C16" s="2"/>
      <c r="D16" s="38" t="s">
        <v>7</v>
      </c>
      <c r="E16" s="21"/>
      <c r="F16" s="21"/>
      <c r="G16" s="21"/>
      <c r="H16" s="22"/>
      <c r="I16" s="37">
        <v>6.4748893592457168E-2</v>
      </c>
      <c r="J16" s="24">
        <v>2.9908737688623788E-2</v>
      </c>
      <c r="K16" s="24">
        <v>5.9659589401649393E-2</v>
      </c>
      <c r="L16" s="24">
        <v>2.5666501076337056E-2</v>
      </c>
      <c r="M16" s="24">
        <v>4.0684533419438118E-2</v>
      </c>
      <c r="N16" s="24">
        <v>3.754266211604107E-2</v>
      </c>
      <c r="O16" s="2"/>
      <c r="P16" s="32"/>
    </row>
    <row r="17" spans="2:16" x14ac:dyDescent="0.25">
      <c r="B17" s="29"/>
      <c r="C17" s="2"/>
      <c r="D17" s="42" t="s">
        <v>8</v>
      </c>
      <c r="E17" s="21"/>
      <c r="F17" s="21"/>
      <c r="G17" s="21"/>
      <c r="H17" s="22"/>
      <c r="I17" s="25">
        <v>8.5924945647036566E-2</v>
      </c>
      <c r="J17" s="25">
        <v>4.6570334261838431E-2</v>
      </c>
      <c r="K17" s="25">
        <v>6.9533394327538911E-2</v>
      </c>
      <c r="L17" s="25">
        <v>2.8851388132825395E-2</v>
      </c>
      <c r="M17" s="25">
        <v>4.1345427059712669E-2</v>
      </c>
      <c r="N17" s="25">
        <v>3.607461711548221E-2</v>
      </c>
      <c r="O17" s="2"/>
      <c r="P17" s="32"/>
    </row>
    <row r="18" spans="2:16" x14ac:dyDescent="0.25">
      <c r="B18" s="29"/>
      <c r="C18" s="2"/>
      <c r="D18" s="42" t="s">
        <v>9</v>
      </c>
      <c r="E18" s="21"/>
      <c r="F18" s="21"/>
      <c r="G18" s="21"/>
      <c r="H18" s="22"/>
      <c r="I18" s="25">
        <v>5.6376360808709336E-2</v>
      </c>
      <c r="J18" s="25">
        <v>4.8582995951416796E-2</v>
      </c>
      <c r="K18" s="25">
        <v>3.3081783081783112E-2</v>
      </c>
      <c r="L18" s="25">
        <v>1.3590418754777733E-2</v>
      </c>
      <c r="M18" s="25">
        <v>2.4553758484873844E-2</v>
      </c>
      <c r="N18" s="25">
        <v>3.0508751840340187E-2</v>
      </c>
      <c r="O18" s="2"/>
      <c r="P18" s="32"/>
    </row>
    <row r="19" spans="2:16" x14ac:dyDescent="0.25">
      <c r="B19" s="29"/>
      <c r="C19" s="2"/>
      <c r="D19" s="42" t="s">
        <v>13</v>
      </c>
      <c r="E19" s="21"/>
      <c r="F19" s="21"/>
      <c r="G19" s="21"/>
      <c r="H19" s="22"/>
      <c r="I19" s="25">
        <v>4.6465645081561924E-2</v>
      </c>
      <c r="J19" s="25">
        <v>3.7033538025507795E-2</v>
      </c>
      <c r="K19" s="25">
        <v>7.3517354468433993E-2</v>
      </c>
      <c r="L19" s="25">
        <v>4.1581805838424968E-2</v>
      </c>
      <c r="M19" s="25">
        <v>5.69496496659605E-2</v>
      </c>
      <c r="N19" s="25">
        <v>6.0124874739844403E-2</v>
      </c>
      <c r="O19" s="2"/>
      <c r="P19" s="32"/>
    </row>
    <row r="20" spans="2:16" x14ac:dyDescent="0.25">
      <c r="B20" s="29"/>
      <c r="C20" s="2"/>
      <c r="D20" s="42" t="s">
        <v>14</v>
      </c>
      <c r="E20" s="21"/>
      <c r="F20" s="21"/>
      <c r="G20" s="21"/>
      <c r="H20" s="22"/>
      <c r="I20" s="25">
        <v>2.7974707798428922E-2</v>
      </c>
      <c r="J20" s="25">
        <v>3.1966449207828651E-2</v>
      </c>
      <c r="K20" s="25">
        <v>2.7273548270567938E-2</v>
      </c>
      <c r="L20" s="25">
        <v>2.7428571428571358E-2</v>
      </c>
      <c r="M20" s="25">
        <v>6.6056301873876899E-2</v>
      </c>
      <c r="N20" s="25">
        <v>4.2860582711293116E-2</v>
      </c>
      <c r="O20" s="2"/>
      <c r="P20" s="32"/>
    </row>
    <row r="21" spans="2:16" x14ac:dyDescent="0.25">
      <c r="B21" s="29"/>
      <c r="C21" s="2"/>
      <c r="D21" s="42" t="s">
        <v>10</v>
      </c>
      <c r="E21" s="21"/>
      <c r="F21" s="21"/>
      <c r="G21" s="21"/>
      <c r="H21" s="22"/>
      <c r="I21" s="25">
        <v>6.6948902234913454E-3</v>
      </c>
      <c r="J21" s="25">
        <v>2.6699266503667607E-2</v>
      </c>
      <c r="K21" s="25">
        <v>1.638407315679169E-2</v>
      </c>
      <c r="L21" s="25">
        <v>2.8584817244611038E-2</v>
      </c>
      <c r="M21" s="25">
        <v>2.277904328018221E-2</v>
      </c>
      <c r="N21" s="25">
        <v>5.8619153674833058E-2</v>
      </c>
      <c r="O21" s="2"/>
      <c r="P21" s="32"/>
    </row>
    <row r="22" spans="2:16" x14ac:dyDescent="0.25">
      <c r="B22" s="29"/>
      <c r="C22" s="2"/>
      <c r="D22" s="42" t="s">
        <v>11</v>
      </c>
      <c r="E22" s="21"/>
      <c r="F22" s="21"/>
      <c r="G22" s="21"/>
      <c r="H22" s="22"/>
      <c r="I22" s="25">
        <v>6.378044066486277E-2</v>
      </c>
      <c r="J22" s="25">
        <v>-1.3717296511628008E-2</v>
      </c>
      <c r="K22" s="25">
        <v>8.1237911025145104E-2</v>
      </c>
      <c r="L22" s="25">
        <v>4.0889343214924878E-3</v>
      </c>
      <c r="M22" s="25">
        <v>2.146432510392815E-2</v>
      </c>
      <c r="N22" s="25">
        <v>-7.8073089700997356E-3</v>
      </c>
      <c r="O22" s="2"/>
      <c r="P22" s="32"/>
    </row>
    <row r="23" spans="2:16" x14ac:dyDescent="0.25">
      <c r="B23" s="29"/>
      <c r="C23" s="2"/>
      <c r="D23" s="42" t="s">
        <v>15</v>
      </c>
      <c r="E23" s="21"/>
      <c r="F23" s="21"/>
      <c r="G23" s="21"/>
      <c r="H23" s="22"/>
      <c r="I23" s="25">
        <v>3.8996939480698822E-2</v>
      </c>
      <c r="J23" s="25">
        <v>8.6469023185102856E-3</v>
      </c>
      <c r="K23" s="25">
        <v>4.3900141309467733E-2</v>
      </c>
      <c r="L23" s="25">
        <v>2.7705080768883672E-2</v>
      </c>
      <c r="M23" s="25">
        <v>4.8823322795925606E-2</v>
      </c>
      <c r="N23" s="25">
        <v>6.7732752846617617E-2</v>
      </c>
      <c r="O23" s="2"/>
      <c r="P23" s="32"/>
    </row>
    <row r="24" spans="2:16" x14ac:dyDescent="0.25">
      <c r="B24" s="29"/>
      <c r="C24" s="2"/>
      <c r="D24" s="42" t="s">
        <v>12</v>
      </c>
      <c r="E24" s="21"/>
      <c r="F24" s="21"/>
      <c r="G24" s="21"/>
      <c r="I24" s="24">
        <v>5.5490880869227821E-2</v>
      </c>
      <c r="J24" s="24">
        <v>1.9944852941176539E-2</v>
      </c>
      <c r="K24" s="24">
        <v>1.937460574930161E-2</v>
      </c>
      <c r="L24" s="24">
        <v>3.2973833097595273E-2</v>
      </c>
      <c r="M24" s="24">
        <v>4.3217800599058664E-2</v>
      </c>
      <c r="N24" s="24">
        <v>4.5529122231337205E-2</v>
      </c>
      <c r="O24" s="2"/>
      <c r="P24" s="32"/>
    </row>
    <row r="25" spans="2:16" x14ac:dyDescent="0.25">
      <c r="B25" s="29"/>
      <c r="C25" s="2"/>
      <c r="D25" s="119" t="s">
        <v>16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2"/>
      <c r="P25" s="32"/>
    </row>
    <row r="26" spans="2:16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2"/>
    </row>
    <row r="27" spans="2:16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30" spans="2:16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</row>
    <row r="31" spans="2:16" x14ac:dyDescent="0.25">
      <c r="B31" s="29"/>
      <c r="C31" s="117" t="s">
        <v>27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32"/>
    </row>
    <row r="32" spans="2:16" x14ac:dyDescent="0.25">
      <c r="B32" s="2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2"/>
    </row>
    <row r="33" spans="2:16" x14ac:dyDescent="0.25">
      <c r="B33" s="29"/>
      <c r="C33" s="111" t="str">
        <f>+CONCATENATE("El mes con mayor crecimiento (mensual) fue ", F38,", creciendo ", FIXED(F39*100,1),"% en relación a ", E38," del mismo año. En tanto que en ",H38, " se registró una disminución de ",FIXED(H39*100,1),"% en relación a ",G38,". ")</f>
        <v xml:space="preserve">El mes con mayor crecimiento (mensual) fue Marzo, creciendo 0.5% en relación a Febrero del mismo año. En tanto que en Mayo se registró una disminución de -0.1% en relación a Abril. 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32"/>
    </row>
    <row r="34" spans="2:16" x14ac:dyDescent="0.25">
      <c r="B34" s="29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32"/>
    </row>
    <row r="35" spans="2:16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2"/>
    </row>
    <row r="36" spans="2:16" x14ac:dyDescent="0.25">
      <c r="B36" s="29"/>
      <c r="C36" s="110" t="s">
        <v>24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"/>
      <c r="O36" s="2"/>
      <c r="P36" s="32"/>
    </row>
    <row r="37" spans="2:16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2"/>
    </row>
    <row r="38" spans="2:16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32"/>
    </row>
    <row r="39" spans="2:16" x14ac:dyDescent="0.25">
      <c r="B39" s="29"/>
      <c r="C39" s="51" t="s">
        <v>18</v>
      </c>
      <c r="D39" s="46">
        <v>2.1718895439031272E-3</v>
      </c>
      <c r="E39" s="46">
        <v>2.4767801857585869E-3</v>
      </c>
      <c r="F39" s="46">
        <v>5.4045707226682005E-3</v>
      </c>
      <c r="G39" s="46">
        <v>7.6793119336393545E-5</v>
      </c>
      <c r="H39" s="46">
        <v>-1.0750211164861634E-3</v>
      </c>
      <c r="I39" s="46">
        <v>3.5360135290953831E-3</v>
      </c>
      <c r="J39" s="46">
        <v>6.127920337035464E-3</v>
      </c>
      <c r="K39" s="46">
        <v>2.8169014084507005E-3</v>
      </c>
      <c r="L39" s="46">
        <v>4.6310355299119532E-3</v>
      </c>
      <c r="M39" s="46">
        <v>4.2318446308469149E-3</v>
      </c>
      <c r="N39" s="46">
        <v>4.063511174655865E-3</v>
      </c>
      <c r="O39" s="46">
        <v>2.4732069249793209E-3</v>
      </c>
      <c r="P39" s="105"/>
    </row>
    <row r="40" spans="2:16" x14ac:dyDescent="0.25">
      <c r="B40" s="29"/>
      <c r="C40" s="36" t="s">
        <v>19</v>
      </c>
      <c r="D40" s="24">
        <v>4.0647455904769814E-3</v>
      </c>
      <c r="E40" s="24">
        <v>-3.2530904359142632E-3</v>
      </c>
      <c r="F40" s="24">
        <v>2.3208587177254714E-3</v>
      </c>
      <c r="G40" s="24">
        <v>-2.6049204052097652E-3</v>
      </c>
      <c r="H40" s="24">
        <v>-3.2646546720837E-3</v>
      </c>
      <c r="I40" s="24">
        <v>3.6392750564084864E-4</v>
      </c>
      <c r="J40" s="24">
        <v>1.1277648428405174E-2</v>
      </c>
      <c r="K40" s="24">
        <v>3.741276350816447E-3</v>
      </c>
      <c r="L40" s="24">
        <v>6.9529066016773555E-3</v>
      </c>
      <c r="M40" s="24">
        <v>7.3320045558087354E-3</v>
      </c>
      <c r="N40" s="24">
        <v>6.0773090240973104E-3</v>
      </c>
      <c r="O40" s="24">
        <v>2.5988621198287376E-3</v>
      </c>
      <c r="P40" s="105"/>
    </row>
    <row r="41" spans="2:16" x14ac:dyDescent="0.25">
      <c r="B41" s="29"/>
      <c r="C41" s="36" t="s">
        <v>20</v>
      </c>
      <c r="D41" s="24">
        <v>4.825781122198558E-3</v>
      </c>
      <c r="E41" s="24">
        <v>1.2210012210012167E-3</v>
      </c>
      <c r="F41" s="24">
        <v>1.2195121951219523E-3</v>
      </c>
      <c r="G41" s="24">
        <v>9.7442143727155539E-4</v>
      </c>
      <c r="H41" s="24">
        <v>2.028068467591515E-3</v>
      </c>
      <c r="I41" s="24">
        <v>5.9099740932642142E-3</v>
      </c>
      <c r="J41" s="24">
        <v>3.058350100603624E-3</v>
      </c>
      <c r="K41" s="24">
        <v>2.0861750782315003E-3</v>
      </c>
      <c r="L41" s="24">
        <v>2.322043398190532E-3</v>
      </c>
      <c r="M41" s="24">
        <v>1.9971241412366503E-3</v>
      </c>
      <c r="N41" s="24">
        <v>2.3917723032766958E-3</v>
      </c>
      <c r="O41" s="24">
        <v>2.0679233277658415E-3</v>
      </c>
      <c r="P41" s="105"/>
    </row>
    <row r="42" spans="2:16" x14ac:dyDescent="0.25">
      <c r="B42" s="29"/>
      <c r="C42" s="36" t="s">
        <v>4</v>
      </c>
      <c r="D42" s="24">
        <v>3.8541586371709791E-4</v>
      </c>
      <c r="E42" s="24">
        <v>2.7045769764216354E-2</v>
      </c>
      <c r="F42" s="24">
        <v>5.3267311876359358E-3</v>
      </c>
      <c r="G42" s="24">
        <v>-1.2686567164178486E-3</v>
      </c>
      <c r="H42" s="24">
        <v>-2.4658148397220803E-3</v>
      </c>
      <c r="I42" s="24">
        <v>1.5730337078652123E-3</v>
      </c>
      <c r="J42" s="24">
        <v>1.3461969934931428E-3</v>
      </c>
      <c r="K42" s="24">
        <v>4.4066024348345945E-3</v>
      </c>
      <c r="L42" s="24">
        <v>2.4538964901845706E-3</v>
      </c>
      <c r="M42" s="24">
        <v>1.1868555745122578E-3</v>
      </c>
      <c r="N42" s="24">
        <v>9.7058605616062721E-3</v>
      </c>
      <c r="O42" s="24">
        <v>9.1722923393013911E-3</v>
      </c>
      <c r="P42" s="105"/>
    </row>
    <row r="43" spans="2:16" x14ac:dyDescent="0.25">
      <c r="B43" s="29"/>
      <c r="C43" s="36" t="s">
        <v>21</v>
      </c>
      <c r="D43" s="24">
        <v>8.0263263504298799E-4</v>
      </c>
      <c r="E43" s="24">
        <v>1.0506055016440863E-2</v>
      </c>
      <c r="F43" s="24">
        <v>4.920634920634992E-3</v>
      </c>
      <c r="G43" s="24">
        <v>4.1857526457116379E-3</v>
      </c>
      <c r="H43" s="24">
        <v>4.0110106173809612E-3</v>
      </c>
      <c r="I43" s="24">
        <v>3.9949866833777214E-3</v>
      </c>
      <c r="J43" s="24">
        <v>2.2626199578685835E-3</v>
      </c>
      <c r="K43" s="24">
        <v>4.1257979137474532E-3</v>
      </c>
      <c r="L43" s="24">
        <v>5.3492518799906907E-3</v>
      </c>
      <c r="M43" s="24">
        <v>1.0795805058605445E-3</v>
      </c>
      <c r="N43" s="24">
        <v>2.0798028038824246E-3</v>
      </c>
      <c r="O43" s="24">
        <v>-1.2299177492505198E-3</v>
      </c>
      <c r="P43" s="105"/>
    </row>
    <row r="44" spans="2:16" x14ac:dyDescent="0.25">
      <c r="B44" s="29"/>
      <c r="C44" s="36" t="s">
        <v>3</v>
      </c>
      <c r="D44" s="24">
        <v>4.2761692650334915E-3</v>
      </c>
      <c r="E44" s="24">
        <v>3.9918389071231797E-3</v>
      </c>
      <c r="F44" s="24">
        <v>1.4225128114507823E-2</v>
      </c>
      <c r="G44" s="24">
        <v>7.2305949995643548E-3</v>
      </c>
      <c r="H44" s="24">
        <v>2.1622556651097469E-3</v>
      </c>
      <c r="I44" s="24">
        <v>1.7260723224301611E-3</v>
      </c>
      <c r="J44" s="24">
        <v>4.3077453260962351E-3</v>
      </c>
      <c r="K44" s="24">
        <v>6.6912584713048062E-3</v>
      </c>
      <c r="L44" s="24">
        <v>6.1354921175968968E-3</v>
      </c>
      <c r="M44" s="24">
        <v>3.5572118234945549E-3</v>
      </c>
      <c r="N44" s="24">
        <v>2.4474639210061433E-3</v>
      </c>
      <c r="O44" s="24">
        <v>4.2094628725375394E-4</v>
      </c>
      <c r="P44" s="105"/>
    </row>
    <row r="45" spans="2:16" x14ac:dyDescent="0.25">
      <c r="B45" s="29"/>
      <c r="C45" s="36" t="s">
        <v>22</v>
      </c>
      <c r="D45" s="24">
        <v>-5.6478405315615321E-3</v>
      </c>
      <c r="E45" s="24">
        <v>-2.0046775810222961E-3</v>
      </c>
      <c r="F45" s="24">
        <v>-1.2135922330097082E-2</v>
      </c>
      <c r="G45" s="24">
        <v>-1.5250360077946334E-3</v>
      </c>
      <c r="H45" s="24">
        <v>-5.9397539244798736E-4</v>
      </c>
      <c r="I45" s="24">
        <v>9.3394464255391885E-3</v>
      </c>
      <c r="J45" s="24">
        <v>-2.6076716016151247E-3</v>
      </c>
      <c r="K45" s="24">
        <v>8.433836552248497E-4</v>
      </c>
      <c r="L45" s="24">
        <v>1.0112075503496687E-3</v>
      </c>
      <c r="M45" s="24">
        <v>2.3571007660576626E-3</v>
      </c>
      <c r="N45" s="24">
        <v>-1.091794742588359E-3</v>
      </c>
      <c r="O45" s="24">
        <v>4.3719522448293358E-3</v>
      </c>
      <c r="P45" s="105"/>
    </row>
    <row r="46" spans="2:16" x14ac:dyDescent="0.25">
      <c r="B46" s="29"/>
      <c r="C46" s="36" t="s">
        <v>23</v>
      </c>
      <c r="D46" s="24">
        <v>4.0187541862022336E-3</v>
      </c>
      <c r="E46" s="24">
        <v>7.0046697798533675E-3</v>
      </c>
      <c r="F46" s="24">
        <v>3.420006624710159E-2</v>
      </c>
      <c r="G46" s="24">
        <v>4.8042277203939054E-3</v>
      </c>
      <c r="H46" s="24">
        <v>-3.1875049804763744E-4</v>
      </c>
      <c r="I46" s="24">
        <v>6.297329613391689E-3</v>
      </c>
      <c r="J46" s="24">
        <v>4.5152091254754279E-3</v>
      </c>
      <c r="K46" s="24">
        <v>1.4983045501142378E-3</v>
      </c>
      <c r="L46" s="24">
        <v>2.8346456692913691E-3</v>
      </c>
      <c r="M46" s="24">
        <v>3.1407035175878839E-4</v>
      </c>
      <c r="N46" s="24">
        <v>1.2558869701726483E-3</v>
      </c>
      <c r="O46" s="24">
        <v>-2.3518344308559591E-4</v>
      </c>
      <c r="P46" s="105"/>
    </row>
    <row r="47" spans="2:16" x14ac:dyDescent="0.25">
      <c r="B47" s="29"/>
      <c r="C47" s="36" t="s">
        <v>2</v>
      </c>
      <c r="D47" s="24">
        <v>8.2034454470880647E-4</v>
      </c>
      <c r="E47" s="24">
        <v>9.1803278688524781E-3</v>
      </c>
      <c r="F47" s="24">
        <v>5.1981806367771277E-3</v>
      </c>
      <c r="G47" s="24">
        <v>9.6153846153845812E-3</v>
      </c>
      <c r="H47" s="24">
        <v>7.9231692677070864E-3</v>
      </c>
      <c r="I47" s="24">
        <v>1.1195807527393908E-2</v>
      </c>
      <c r="J47" s="24">
        <v>5.4966627404806623E-4</v>
      </c>
      <c r="K47" s="24">
        <v>-1.4126510751845123E-3</v>
      </c>
      <c r="L47" s="24">
        <v>1.7290160326941528E-3</v>
      </c>
      <c r="M47" s="24">
        <v>7.8455986191761085E-4</v>
      </c>
      <c r="N47" s="24">
        <v>7.839448102853197E-5</v>
      </c>
      <c r="O47" s="24">
        <v>-9.4066002978754337E-4</v>
      </c>
      <c r="P47" s="105"/>
    </row>
    <row r="48" spans="2:16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2"/>
    </row>
    <row r="49" spans="2:16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17" t="s">
        <v>50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8"/>
    </row>
    <row r="54" spans="2:16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0" t="s">
        <v>49</v>
      </c>
      <c r="J55" s="110"/>
      <c r="K55" s="110"/>
      <c r="L55" s="110"/>
      <c r="M55" s="110"/>
      <c r="N55" s="110"/>
      <c r="O55" s="2"/>
      <c r="P55" s="8"/>
    </row>
    <row r="56" spans="2:16" x14ac:dyDescent="0.25">
      <c r="B56" s="7"/>
      <c r="I56" s="2"/>
      <c r="J56" s="2"/>
      <c r="K56" s="52"/>
      <c r="L56" s="2"/>
      <c r="M56" s="2"/>
      <c r="N56" s="2"/>
      <c r="O56" s="2"/>
      <c r="P56" s="8"/>
    </row>
    <row r="57" spans="2:16" x14ac:dyDescent="0.25">
      <c r="B57" s="7"/>
      <c r="C57" s="111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I65, ", aumentaron ", FIXED(100*M65,1), "% de enero a dicembre del 2016.")</f>
        <v>Los alimentos son el principal componente de la canasta familiar. El Índice de precios al consumidor del Azúcar  en la región tuvo un crecimiento de 6.0%, en tanto los precios de Leche, quesos y huevos tuvieron un crecimiento de 4.4%. Por otro lado los precios por Energía eléctrica, aumentaron 2.6% de enero a dicembre del 2016.</v>
      </c>
      <c r="D57" s="111"/>
      <c r="E57" s="111"/>
      <c r="F57" s="111"/>
      <c r="G57" s="111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8"/>
    </row>
    <row r="58" spans="2:16" x14ac:dyDescent="0.25">
      <c r="B58" s="7"/>
      <c r="C58" s="111"/>
      <c r="D58" s="111"/>
      <c r="E58" s="111"/>
      <c r="F58" s="111"/>
      <c r="G58" s="111"/>
      <c r="I58" s="60" t="s">
        <v>46</v>
      </c>
      <c r="J58" s="52"/>
      <c r="K58" s="52"/>
      <c r="L58" s="40"/>
      <c r="M58" s="40"/>
      <c r="N58" s="52"/>
      <c r="O58" s="2"/>
      <c r="P58" s="8"/>
    </row>
    <row r="59" spans="2:16" x14ac:dyDescent="0.25">
      <c r="B59" s="7"/>
      <c r="C59" s="111"/>
      <c r="D59" s="111"/>
      <c r="E59" s="111"/>
      <c r="F59" s="111"/>
      <c r="G59" s="111"/>
      <c r="I59" s="62" t="s">
        <v>41</v>
      </c>
      <c r="J59" s="63"/>
      <c r="K59" s="63"/>
      <c r="L59" s="64">
        <v>0.13200257566001272</v>
      </c>
      <c r="M59" s="64">
        <v>6.0082480091012691E-2</v>
      </c>
      <c r="N59" s="65">
        <f>+(M59-L59)*100</f>
        <v>-7.1920095569000031</v>
      </c>
      <c r="O59" s="2"/>
      <c r="P59" s="8"/>
    </row>
    <row r="60" spans="2:16" x14ac:dyDescent="0.25">
      <c r="B60" s="7"/>
      <c r="C60" s="111"/>
      <c r="D60" s="111"/>
      <c r="E60" s="111"/>
      <c r="F60" s="111"/>
      <c r="G60" s="111"/>
      <c r="I60" s="62" t="s">
        <v>42</v>
      </c>
      <c r="J60" s="63"/>
      <c r="K60" s="63"/>
      <c r="L60" s="64">
        <v>1.1565836298932375E-2</v>
      </c>
      <c r="M60" s="64">
        <v>4.3623570800351841E-2</v>
      </c>
      <c r="N60" s="65">
        <f t="shared" ref="N60:N65" si="0">+(M60-L60)*100</f>
        <v>3.2057734501419466</v>
      </c>
      <c r="O60" s="2"/>
      <c r="P60" s="8"/>
    </row>
    <row r="61" spans="2:16" x14ac:dyDescent="0.25">
      <c r="B61" s="7"/>
      <c r="C61" s="2"/>
      <c r="D61" s="2"/>
      <c r="E61" s="2"/>
      <c r="F61" s="2"/>
      <c r="I61" s="62" t="s">
        <v>78</v>
      </c>
      <c r="J61" s="63"/>
      <c r="K61" s="63"/>
      <c r="L61" s="64">
        <v>1.2744034707158347E-2</v>
      </c>
      <c r="M61" s="64">
        <v>3.4895136099955426E-2</v>
      </c>
      <c r="N61" s="65">
        <f t="shared" si="0"/>
        <v>2.2151101392797079</v>
      </c>
      <c r="O61" s="2"/>
      <c r="P61" s="8"/>
    </row>
    <row r="62" spans="2:16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6.9609507640068014E-2</v>
      </c>
      <c r="M62" s="68">
        <v>3.4365079365079376E-2</v>
      </c>
      <c r="N62" s="69">
        <f t="shared" si="0"/>
        <v>-3.5244428274988637</v>
      </c>
      <c r="O62" s="2"/>
      <c r="P62" s="8"/>
    </row>
    <row r="63" spans="2:16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8"/>
    </row>
    <row r="64" spans="2:16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-7.0049127562256452E-2</v>
      </c>
      <c r="M64" s="64">
        <v>2.222424628836861E-2</v>
      </c>
      <c r="N64" s="65">
        <f t="shared" si="0"/>
        <v>9.2273373850625067</v>
      </c>
      <c r="O64" s="2"/>
      <c r="P64" s="8"/>
    </row>
    <row r="65" spans="2:16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0.164215095249578</v>
      </c>
      <c r="M65" s="68">
        <v>2.6304888152444139E-2</v>
      </c>
      <c r="N65" s="69">
        <f t="shared" si="0"/>
        <v>-13.791020709713386</v>
      </c>
      <c r="O65" s="2"/>
      <c r="P65" s="8"/>
    </row>
    <row r="66" spans="2:16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</sheetData>
  <mergeCells count="13">
    <mergeCell ref="C53:O53"/>
    <mergeCell ref="I55:N55"/>
    <mergeCell ref="C57:G60"/>
    <mergeCell ref="B1:P2"/>
    <mergeCell ref="C7:O7"/>
    <mergeCell ref="D12:N12"/>
    <mergeCell ref="D14:H15"/>
    <mergeCell ref="I14:N14"/>
    <mergeCell ref="D25:N25"/>
    <mergeCell ref="C31:O31"/>
    <mergeCell ref="C33:O34"/>
    <mergeCell ref="C36:M36"/>
    <mergeCell ref="C9:O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68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3" t="s">
        <v>84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5" customHeight="1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2:16" x14ac:dyDescent="0.25">
      <c r="B7" s="29"/>
      <c r="C7" s="117" t="s">
        <v>26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0"/>
    </row>
    <row r="8" spans="2:16" x14ac:dyDescent="0.25"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2:16" ht="15" customHeight="1" x14ac:dyDescent="0.25">
      <c r="B9" s="29"/>
      <c r="C9" s="120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Todos los grupos registraron alzas en sus respectivos Índices de precios.")</f>
        <v>La variación anual de enero a diciembre 2016 en esta región registró una tasa de 1.4%, impulsado por el aumento general en los precios del grupo Alimentos y bebidas que registró un incremento del 2.1% como principal grupo de consumo, cabe resaltar el aumento en los precios de  Cuidados y conservación de la salud en 6.3%. Todos los grupos registraron alzas en sus respectivos Índices de precios.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1"/>
    </row>
    <row r="10" spans="2:16" x14ac:dyDescent="0.25">
      <c r="B10" s="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31"/>
    </row>
    <row r="11" spans="2:16" x14ac:dyDescent="0.25">
      <c r="B11" s="2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31"/>
    </row>
    <row r="12" spans="2:16" x14ac:dyDescent="0.25">
      <c r="B12" s="29"/>
      <c r="C12" s="2"/>
      <c r="D12" s="110" t="s">
        <v>25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"/>
      <c r="P12" s="32"/>
    </row>
    <row r="13" spans="2:16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2"/>
    </row>
    <row r="14" spans="2:16" x14ac:dyDescent="0.25">
      <c r="B14" s="29"/>
      <c r="C14" s="2"/>
      <c r="D14" s="121" t="s">
        <v>6</v>
      </c>
      <c r="E14" s="122"/>
      <c r="F14" s="122"/>
      <c r="G14" s="122"/>
      <c r="H14" s="123"/>
      <c r="I14" s="127" t="s">
        <v>5</v>
      </c>
      <c r="J14" s="128"/>
      <c r="K14" s="128"/>
      <c r="L14" s="128"/>
      <c r="M14" s="128"/>
      <c r="N14" s="129"/>
      <c r="O14" s="2"/>
      <c r="P14" s="32"/>
    </row>
    <row r="15" spans="2:16" x14ac:dyDescent="0.25">
      <c r="B15" s="29"/>
      <c r="C15" s="2"/>
      <c r="D15" s="124"/>
      <c r="E15" s="125"/>
      <c r="F15" s="125"/>
      <c r="G15" s="125"/>
      <c r="H15" s="126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2"/>
      <c r="P15" s="32"/>
    </row>
    <row r="16" spans="2:16" x14ac:dyDescent="0.25">
      <c r="B16" s="29"/>
      <c r="C16" s="2"/>
      <c r="D16" s="38" t="s">
        <v>7</v>
      </c>
      <c r="E16" s="21"/>
      <c r="F16" s="21"/>
      <c r="G16" s="21"/>
      <c r="H16" s="22"/>
      <c r="I16" s="37">
        <v>2.8212861173265713E-2</v>
      </c>
      <c r="J16" s="24">
        <v>1.1259343362664431E-2</v>
      </c>
      <c r="K16" s="24">
        <v>1.936751497005984E-2</v>
      </c>
      <c r="L16" s="24">
        <v>3.4878384580081523E-3</v>
      </c>
      <c r="M16" s="24">
        <v>2.3781212841855082E-2</v>
      </c>
      <c r="N16" s="24">
        <v>1.3669257571696569E-2</v>
      </c>
      <c r="O16" s="2"/>
      <c r="P16" s="32"/>
    </row>
    <row r="17" spans="2:16" x14ac:dyDescent="0.25">
      <c r="B17" s="29"/>
      <c r="C17" s="2"/>
      <c r="D17" s="42" t="s">
        <v>8</v>
      </c>
      <c r="E17" s="21"/>
      <c r="F17" s="21"/>
      <c r="G17" s="21"/>
      <c r="H17" s="22"/>
      <c r="I17" s="25">
        <v>4.9007384674403021E-2</v>
      </c>
      <c r="J17" s="25">
        <v>1.645639056500281E-2</v>
      </c>
      <c r="K17" s="25">
        <v>2.7073214606943674E-2</v>
      </c>
      <c r="L17" s="25">
        <v>-4.1159471057010677E-3</v>
      </c>
      <c r="M17" s="25">
        <v>2.5325360534646402E-2</v>
      </c>
      <c r="N17" s="25">
        <v>2.1355060034305318E-2</v>
      </c>
      <c r="O17" s="2"/>
      <c r="P17" s="32"/>
    </row>
    <row r="18" spans="2:16" x14ac:dyDescent="0.25">
      <c r="B18" s="29"/>
      <c r="C18" s="2"/>
      <c r="D18" s="42" t="s">
        <v>9</v>
      </c>
      <c r="E18" s="21"/>
      <c r="F18" s="21"/>
      <c r="G18" s="21"/>
      <c r="H18" s="22"/>
      <c r="I18" s="25">
        <v>1.0662232221461343E-2</v>
      </c>
      <c r="J18" s="25">
        <v>1.8292682926829285E-2</v>
      </c>
      <c r="K18" s="25">
        <v>1.9960079840319889E-3</v>
      </c>
      <c r="L18" s="25">
        <v>-1.0908745968506994E-2</v>
      </c>
      <c r="M18" s="25">
        <v>1.8797353025798547E-2</v>
      </c>
      <c r="N18" s="25">
        <v>3.5771439329754795E-3</v>
      </c>
      <c r="O18" s="2"/>
      <c r="P18" s="32"/>
    </row>
    <row r="19" spans="2:16" x14ac:dyDescent="0.25">
      <c r="B19" s="29"/>
      <c r="C19" s="2"/>
      <c r="D19" s="42" t="s">
        <v>13</v>
      </c>
      <c r="E19" s="21"/>
      <c r="F19" s="21"/>
      <c r="G19" s="21"/>
      <c r="H19" s="22"/>
      <c r="I19" s="25">
        <v>3.4567145916182263E-2</v>
      </c>
      <c r="J19" s="25">
        <v>3.3116499112950892E-2</v>
      </c>
      <c r="K19" s="25">
        <v>5.0562869681358702E-2</v>
      </c>
      <c r="L19" s="25">
        <v>3.895750090810024E-2</v>
      </c>
      <c r="M19" s="25">
        <v>3.2252425487282466E-2</v>
      </c>
      <c r="N19" s="25">
        <v>6.858594411515595E-3</v>
      </c>
      <c r="O19" s="2"/>
      <c r="P19" s="32"/>
    </row>
    <row r="20" spans="2:16" x14ac:dyDescent="0.25">
      <c r="B20" s="29"/>
      <c r="C20" s="2"/>
      <c r="D20" s="42" t="s">
        <v>14</v>
      </c>
      <c r="E20" s="21"/>
      <c r="F20" s="21"/>
      <c r="G20" s="21"/>
      <c r="H20" s="22"/>
      <c r="I20" s="25">
        <v>1.4616684896092469E-2</v>
      </c>
      <c r="J20" s="25">
        <v>5.8800470403763683E-3</v>
      </c>
      <c r="K20" s="25">
        <v>-5.6508183943881907E-3</v>
      </c>
      <c r="L20" s="25">
        <v>4.7031158142269991E-3</v>
      </c>
      <c r="M20" s="25">
        <v>1.4140823093426791E-2</v>
      </c>
      <c r="N20" s="25">
        <v>1.2789691316472673E-2</v>
      </c>
      <c r="O20" s="2"/>
      <c r="P20" s="32"/>
    </row>
    <row r="21" spans="2:16" x14ac:dyDescent="0.25">
      <c r="B21" s="29"/>
      <c r="C21" s="2"/>
      <c r="D21" s="42" t="s">
        <v>10</v>
      </c>
      <c r="E21" s="21"/>
      <c r="F21" s="21"/>
      <c r="G21" s="21"/>
      <c r="H21" s="22"/>
      <c r="I21" s="25">
        <v>-1.8785283239244666E-2</v>
      </c>
      <c r="J21" s="25">
        <v>5.5946830671560255E-2</v>
      </c>
      <c r="K21" s="25">
        <v>2.0385157350868877E-2</v>
      </c>
      <c r="L21" s="25">
        <v>1.7584238630086402E-2</v>
      </c>
      <c r="M21" s="25">
        <v>5.4645797521035044E-2</v>
      </c>
      <c r="N21" s="25">
        <v>6.3138028652311995E-2</v>
      </c>
      <c r="O21" s="2"/>
      <c r="P21" s="32"/>
    </row>
    <row r="22" spans="2:16" x14ac:dyDescent="0.25">
      <c r="B22" s="29"/>
      <c r="C22" s="2"/>
      <c r="D22" s="42" t="s">
        <v>11</v>
      </c>
      <c r="E22" s="21"/>
      <c r="F22" s="21"/>
      <c r="G22" s="21"/>
      <c r="H22" s="22"/>
      <c r="I22" s="25">
        <v>-6.4759327276240342E-3</v>
      </c>
      <c r="J22" s="25">
        <v>-3.86224340889193E-2</v>
      </c>
      <c r="K22" s="25">
        <v>6.1728395061728669E-3</v>
      </c>
      <c r="L22" s="25">
        <v>1.5588856481947078E-2</v>
      </c>
      <c r="M22" s="25">
        <v>3.4066151713210591E-2</v>
      </c>
      <c r="N22" s="25">
        <v>-4.7692013024324909E-2</v>
      </c>
      <c r="O22" s="2"/>
      <c r="P22" s="32"/>
    </row>
    <row r="23" spans="2:16" x14ac:dyDescent="0.25">
      <c r="B23" s="29"/>
      <c r="C23" s="2"/>
      <c r="D23" s="42" t="s">
        <v>15</v>
      </c>
      <c r="E23" s="21"/>
      <c r="F23" s="21"/>
      <c r="G23" s="21"/>
      <c r="H23" s="22"/>
      <c r="I23" s="25">
        <v>5.7378699416146262E-3</v>
      </c>
      <c r="J23" s="25">
        <v>2.3621259133219885E-2</v>
      </c>
      <c r="K23" s="25">
        <v>7.9202112056322438E-3</v>
      </c>
      <c r="L23" s="25">
        <v>-8.7310826542497111E-4</v>
      </c>
      <c r="M23" s="25">
        <v>-1.4952908049325142E-2</v>
      </c>
      <c r="N23" s="25">
        <v>3.1838344011828612E-2</v>
      </c>
      <c r="O23" s="2"/>
      <c r="P23" s="32"/>
    </row>
    <row r="24" spans="2:16" x14ac:dyDescent="0.25">
      <c r="B24" s="29"/>
      <c r="C24" s="2"/>
      <c r="D24" s="42" t="s">
        <v>12</v>
      </c>
      <c r="E24" s="21"/>
      <c r="F24" s="21"/>
      <c r="G24" s="21"/>
      <c r="I24" s="24">
        <v>1.8610542726298362E-2</v>
      </c>
      <c r="J24" s="24">
        <v>1.2818060072699256E-2</v>
      </c>
      <c r="K24" s="24">
        <v>7.4612769172648363E-3</v>
      </c>
      <c r="L24" s="24">
        <v>1.6968219743133117E-2</v>
      </c>
      <c r="M24" s="24">
        <v>3.6227876106194712E-2</v>
      </c>
      <c r="N24" s="24">
        <v>4.6348189662841488E-2</v>
      </c>
      <c r="O24" s="2"/>
      <c r="P24" s="32"/>
    </row>
    <row r="25" spans="2:16" x14ac:dyDescent="0.25">
      <c r="B25" s="29"/>
      <c r="C25" s="2"/>
      <c r="D25" s="119" t="s">
        <v>16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2"/>
      <c r="P25" s="32"/>
    </row>
    <row r="26" spans="2:16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2"/>
    </row>
    <row r="27" spans="2:16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30" spans="2:16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</row>
    <row r="31" spans="2:16" x14ac:dyDescent="0.25">
      <c r="B31" s="29"/>
      <c r="C31" s="117" t="s">
        <v>27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32"/>
    </row>
    <row r="32" spans="2:16" x14ac:dyDescent="0.25">
      <c r="B32" s="2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2"/>
    </row>
    <row r="33" spans="2:16" x14ac:dyDescent="0.25">
      <c r="B33" s="29"/>
      <c r="C33" s="111" t="str">
        <f>+CONCATENATE("El mes con mayor crecimiento (mensual) fue ", F38,", creciendo ", FIXED(F39*100,1),"% en relación a ", E38," del mismo año. En tanto que en ",D38, " se registró una disminución de ",FIXED(D39*100,1),"% en relación a ",O38,". ")</f>
        <v xml:space="preserve">El mes con mayor crecimiento (mensual) fue Marzo, creciendo 0.5% en relación a Febrero del mismo año. En tanto que en Enero se registró una disminución de -0.2% en relación a Diciembre. 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32"/>
    </row>
    <row r="34" spans="2:16" x14ac:dyDescent="0.25">
      <c r="B34" s="29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32"/>
    </row>
    <row r="35" spans="2:16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2"/>
    </row>
    <row r="36" spans="2:16" x14ac:dyDescent="0.25">
      <c r="B36" s="29"/>
      <c r="C36" s="110" t="s">
        <v>24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"/>
      <c r="O36" s="2"/>
      <c r="P36" s="32"/>
    </row>
    <row r="37" spans="2:16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2"/>
    </row>
    <row r="38" spans="2:16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32"/>
    </row>
    <row r="39" spans="2:16" x14ac:dyDescent="0.25">
      <c r="B39" s="29"/>
      <c r="C39" s="51" t="s">
        <v>18</v>
      </c>
      <c r="D39" s="46">
        <v>-2.4122219244171461E-3</v>
      </c>
      <c r="E39" s="46">
        <v>-6.2690309869239957E-4</v>
      </c>
      <c r="F39" s="46">
        <v>5.107984586432357E-3</v>
      </c>
      <c r="G39" s="46">
        <v>-1.783166904422151E-4</v>
      </c>
      <c r="H39" s="46">
        <v>-4.4587123238803983E-4</v>
      </c>
      <c r="I39" s="46">
        <v>1.7842804888923425E-4</v>
      </c>
      <c r="J39" s="46">
        <v>9.8117919900087003E-4</v>
      </c>
      <c r="K39" s="46">
        <v>2.9406522901442855E-3</v>
      </c>
      <c r="L39" s="46">
        <v>2.3989338071968014E-3</v>
      </c>
      <c r="M39" s="46">
        <v>2.3045559297998341E-3</v>
      </c>
      <c r="N39" s="46">
        <v>2.8298549699328213E-3</v>
      </c>
      <c r="O39" s="46">
        <v>5.2910052910037919E-4</v>
      </c>
      <c r="P39" s="105"/>
    </row>
    <row r="40" spans="2:16" x14ac:dyDescent="0.25">
      <c r="B40" s="29"/>
      <c r="C40" s="36" t="s">
        <v>19</v>
      </c>
      <c r="D40" s="24">
        <v>5.6603773584906758E-3</v>
      </c>
      <c r="E40" s="24">
        <v>-1.0233668770254223E-3</v>
      </c>
      <c r="F40" s="24">
        <v>6.6586989926584739E-3</v>
      </c>
      <c r="G40" s="24">
        <v>-1.0176390773406485E-3</v>
      </c>
      <c r="H40" s="24">
        <v>-3.1409168081493188E-3</v>
      </c>
      <c r="I40" s="24">
        <v>-5.4500553521247275E-3</v>
      </c>
      <c r="J40" s="24">
        <v>1.4556040756912303E-3</v>
      </c>
      <c r="K40" s="24">
        <v>6.9254445964432865E-3</v>
      </c>
      <c r="L40" s="24">
        <v>3.2266281735586766E-3</v>
      </c>
      <c r="M40" s="24">
        <v>4.4011849344054443E-3</v>
      </c>
      <c r="N40" s="24">
        <v>3.0336226510492281E-3</v>
      </c>
      <c r="O40" s="24">
        <v>5.0407460304136009E-4</v>
      </c>
      <c r="P40" s="105"/>
    </row>
    <row r="41" spans="2:16" x14ac:dyDescent="0.25">
      <c r="B41" s="29"/>
      <c r="C41" s="36" t="s">
        <v>20</v>
      </c>
      <c r="D41" s="24">
        <v>3.0123317330319477E-3</v>
      </c>
      <c r="E41" s="24">
        <v>-3.0971374941342056E-3</v>
      </c>
      <c r="F41" s="24">
        <v>1.5063076633401451E-3</v>
      </c>
      <c r="G41" s="24">
        <v>4.1361158112427354E-3</v>
      </c>
      <c r="H41" s="24">
        <v>-8.4253885040241894E-4</v>
      </c>
      <c r="I41" s="24">
        <v>-1.0306380586526664E-3</v>
      </c>
      <c r="J41" s="24">
        <v>7.5032826861742841E-4</v>
      </c>
      <c r="K41" s="24">
        <v>-1.2183692596064999E-3</v>
      </c>
      <c r="L41" s="24">
        <v>8.4451534202867329E-4</v>
      </c>
      <c r="M41" s="24">
        <v>3.4689668104257443E-3</v>
      </c>
      <c r="N41" s="24">
        <v>-4.5781556572922488E-3</v>
      </c>
      <c r="O41" s="24">
        <v>6.5703022339014261E-4</v>
      </c>
      <c r="P41" s="105"/>
    </row>
    <row r="42" spans="2:16" x14ac:dyDescent="0.25">
      <c r="B42" s="29"/>
      <c r="C42" s="36" t="s">
        <v>4</v>
      </c>
      <c r="D42" s="24">
        <v>-3.2176121930567181E-3</v>
      </c>
      <c r="E42" s="24">
        <v>1.6989466530747954E-4</v>
      </c>
      <c r="F42" s="24">
        <v>2.5479870901978785E-4</v>
      </c>
      <c r="G42" s="24">
        <v>-5.0097647957882963E-3</v>
      </c>
      <c r="H42" s="24">
        <v>2.2188086704215682E-3</v>
      </c>
      <c r="I42" s="24">
        <v>1.2772479564033823E-3</v>
      </c>
      <c r="J42" s="24">
        <v>0</v>
      </c>
      <c r="K42" s="24">
        <v>-1.1820733055531885E-2</v>
      </c>
      <c r="L42" s="24">
        <v>1.0327022375213879E-3</v>
      </c>
      <c r="M42" s="24">
        <v>5.8459422283356766E-3</v>
      </c>
      <c r="N42" s="24">
        <v>1.6410256410256396E-2</v>
      </c>
      <c r="O42" s="24">
        <v>-8.4090144635062813E-5</v>
      </c>
      <c r="P42" s="105"/>
    </row>
    <row r="43" spans="2:16" x14ac:dyDescent="0.25">
      <c r="B43" s="29"/>
      <c r="C43" s="36" t="s">
        <v>21</v>
      </c>
      <c r="D43" s="24">
        <v>-1.9232618521003442E-4</v>
      </c>
      <c r="E43" s="24">
        <v>3.9434452245838969E-3</v>
      </c>
      <c r="F43" s="24">
        <v>3.2573289902280145E-3</v>
      </c>
      <c r="G43" s="24">
        <v>5.2521008403361158E-3</v>
      </c>
      <c r="H43" s="24">
        <v>8.2644628099173278E-3</v>
      </c>
      <c r="I43" s="24">
        <v>2.8264556246466732E-3</v>
      </c>
      <c r="J43" s="24">
        <v>8.4554678692216889E-4</v>
      </c>
      <c r="K43" s="24">
        <v>1.8774054257018058E-3</v>
      </c>
      <c r="L43" s="24">
        <v>3.0919141759579993E-3</v>
      </c>
      <c r="M43" s="24">
        <v>-8.1262843265459406E-3</v>
      </c>
      <c r="N43" s="24">
        <v>-2.5426122987097788E-3</v>
      </c>
      <c r="O43" s="24">
        <v>-5.6646525679758808E-3</v>
      </c>
      <c r="P43" s="105"/>
    </row>
    <row r="44" spans="2:16" x14ac:dyDescent="0.25">
      <c r="B44" s="29"/>
      <c r="C44" s="36" t="s">
        <v>3</v>
      </c>
      <c r="D44" s="24">
        <v>0</v>
      </c>
      <c r="E44" s="24">
        <v>3.6887706957193789E-3</v>
      </c>
      <c r="F44" s="24">
        <v>8.5470085470218393E-5</v>
      </c>
      <c r="G44" s="24">
        <v>7.6916502862989233E-4</v>
      </c>
      <c r="H44" s="24">
        <v>1.0930828351836119E-2</v>
      </c>
      <c r="I44" s="24">
        <v>8.8697415103904387E-3</v>
      </c>
      <c r="J44" s="24">
        <v>4.1865527924307422E-3</v>
      </c>
      <c r="K44" s="24">
        <v>2.1679312932543215E-3</v>
      </c>
      <c r="L44" s="24">
        <v>1.7472335468842193E-3</v>
      </c>
      <c r="M44" s="24">
        <v>8.3056478405318934E-4</v>
      </c>
      <c r="N44" s="24">
        <v>2.1742738589211719E-2</v>
      </c>
      <c r="O44" s="24">
        <v>6.5789473684210176E-3</v>
      </c>
      <c r="P44" s="105"/>
    </row>
    <row r="45" spans="2:16" x14ac:dyDescent="0.25">
      <c r="B45" s="29"/>
      <c r="C45" s="36" t="s">
        <v>22</v>
      </c>
      <c r="D45" s="24">
        <v>-4.1275617697759115E-2</v>
      </c>
      <c r="E45" s="24">
        <v>-4.1953850764159251E-3</v>
      </c>
      <c r="F45" s="24">
        <v>-1.273949242652217E-2</v>
      </c>
      <c r="G45" s="24">
        <v>-3.9626092257670775E-3</v>
      </c>
      <c r="H45" s="24">
        <v>-2.3462205447312146E-3</v>
      </c>
      <c r="I45" s="24">
        <v>1.0633946830265861E-2</v>
      </c>
      <c r="J45" s="24">
        <v>-2.0234722784306935E-4</v>
      </c>
      <c r="K45" s="24">
        <v>4.0477636106062143E-4</v>
      </c>
      <c r="L45" s="24">
        <v>7.0807202103995159E-4</v>
      </c>
      <c r="M45" s="24">
        <v>2.0216314565857374E-4</v>
      </c>
      <c r="N45" s="24">
        <v>1.5159171298635421E-3</v>
      </c>
      <c r="O45" s="24">
        <v>3.4308779011100743E-3</v>
      </c>
      <c r="P45" s="105"/>
    </row>
    <row r="46" spans="2:16" x14ac:dyDescent="0.25">
      <c r="B46" s="29"/>
      <c r="C46" s="36" t="s">
        <v>23</v>
      </c>
      <c r="D46" s="24">
        <v>0</v>
      </c>
      <c r="E46" s="24">
        <v>2.5628388368652555E-3</v>
      </c>
      <c r="F46" s="24">
        <v>2.7922524825484185E-2</v>
      </c>
      <c r="G46" s="24">
        <v>4.5911047345768008E-3</v>
      </c>
      <c r="H46" s="24">
        <v>1.1425307055128453E-3</v>
      </c>
      <c r="I46" s="24">
        <v>4.5649072753208841E-3</v>
      </c>
      <c r="J46" s="24">
        <v>-1.609391271419125E-3</v>
      </c>
      <c r="K46" s="24">
        <v>-1.7068082685377517E-3</v>
      </c>
      <c r="L46" s="24">
        <v>3.7993920972645423E-3</v>
      </c>
      <c r="M46" s="24">
        <v>-3.3118849356549296E-3</v>
      </c>
      <c r="N46" s="24">
        <v>-2.84819139846193E-3</v>
      </c>
      <c r="O46" s="24">
        <v>-3.3323812244120399E-3</v>
      </c>
      <c r="P46" s="105"/>
    </row>
    <row r="47" spans="2:16" x14ac:dyDescent="0.25">
      <c r="B47" s="29"/>
      <c r="C47" s="36" t="s">
        <v>2</v>
      </c>
      <c r="D47" s="24">
        <v>7.1168045547542746E-4</v>
      </c>
      <c r="E47" s="24">
        <v>1.7779358165181947E-4</v>
      </c>
      <c r="F47" s="24">
        <v>9.1547418007287273E-3</v>
      </c>
      <c r="G47" s="24">
        <v>2.2899418707063024E-3</v>
      </c>
      <c r="H47" s="24">
        <v>8.3479789103690916E-3</v>
      </c>
      <c r="I47" s="24">
        <v>1.2810457516339913E-2</v>
      </c>
      <c r="J47" s="24">
        <v>3.1836172775769889E-3</v>
      </c>
      <c r="K47" s="24">
        <v>4.4600737627582543E-3</v>
      </c>
      <c r="L47" s="24">
        <v>-5.1233882674406317E-4</v>
      </c>
      <c r="M47" s="24">
        <v>1.5378043571123712E-3</v>
      </c>
      <c r="N47" s="24">
        <v>4.2651198498666609E-4</v>
      </c>
      <c r="O47" s="24">
        <v>2.8990450204637863E-3</v>
      </c>
      <c r="P47" s="105"/>
    </row>
    <row r="48" spans="2:16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2"/>
    </row>
    <row r="49" spans="2:16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17" t="s">
        <v>50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8"/>
    </row>
    <row r="54" spans="2:16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0" t="s">
        <v>49</v>
      </c>
      <c r="J55" s="110"/>
      <c r="K55" s="110"/>
      <c r="L55" s="110"/>
      <c r="M55" s="110"/>
      <c r="N55" s="110"/>
      <c r="O55" s="2"/>
      <c r="P55" s="8"/>
    </row>
    <row r="56" spans="2:16" x14ac:dyDescent="0.25">
      <c r="B56" s="7"/>
      <c r="I56" s="2"/>
      <c r="J56" s="2"/>
      <c r="K56" s="52"/>
      <c r="L56" s="2"/>
      <c r="M56" s="2"/>
      <c r="N56" s="2"/>
      <c r="O56" s="2"/>
      <c r="P56" s="8"/>
    </row>
    <row r="57" spans="2:16" x14ac:dyDescent="0.25">
      <c r="B57" s="7"/>
      <c r="C57" s="111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aumentaron ", FIXED(100*M64,1), "% de enero a dicembre del 2016.")</f>
        <v>Los alimentos son el principal componente de la canasta familiar. El Índice de precios al consumidor del Azúcar  en la región tuvo un crecimiento de 0.0%, en tanto los precios de Leche, quesos y huevos tuvieron un crecimiento de -0.6%. Por otro lado los precios por Combustibles, aumentaron -1.4% de enero a dicembre del 2016.</v>
      </c>
      <c r="D57" s="111"/>
      <c r="E57" s="111"/>
      <c r="F57" s="111"/>
      <c r="G57" s="111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8"/>
    </row>
    <row r="58" spans="2:16" x14ac:dyDescent="0.25">
      <c r="B58" s="7"/>
      <c r="C58" s="111"/>
      <c r="D58" s="111"/>
      <c r="E58" s="111"/>
      <c r="F58" s="111"/>
      <c r="G58" s="111"/>
      <c r="I58" s="60" t="s">
        <v>46</v>
      </c>
      <c r="J58" s="52"/>
      <c r="K58" s="52"/>
      <c r="L58" s="40"/>
      <c r="M58" s="40"/>
      <c r="N58" s="52"/>
      <c r="O58" s="2"/>
      <c r="P58" s="8"/>
    </row>
    <row r="59" spans="2:16" x14ac:dyDescent="0.25">
      <c r="B59" s="7"/>
      <c r="C59" s="111"/>
      <c r="D59" s="111"/>
      <c r="E59" s="111"/>
      <c r="F59" s="111"/>
      <c r="G59" s="111"/>
      <c r="I59" s="62" t="s">
        <v>41</v>
      </c>
      <c r="J59" s="63"/>
      <c r="K59" s="63"/>
      <c r="L59" s="64">
        <v>0.20004905166775666</v>
      </c>
      <c r="M59" s="64">
        <v>0</v>
      </c>
      <c r="N59" s="65">
        <f>+(M59-L59)*100</f>
        <v>-20.004905166775664</v>
      </c>
      <c r="O59" s="2"/>
      <c r="P59" s="8"/>
    </row>
    <row r="60" spans="2:16" x14ac:dyDescent="0.25">
      <c r="B60" s="7"/>
      <c r="C60" s="111"/>
      <c r="D60" s="111"/>
      <c r="E60" s="111"/>
      <c r="F60" s="111"/>
      <c r="G60" s="111"/>
      <c r="I60" s="62" t="s">
        <v>42</v>
      </c>
      <c r="J60" s="63"/>
      <c r="K60" s="63"/>
      <c r="L60" s="64">
        <v>2.1282351880241634E-2</v>
      </c>
      <c r="M60" s="64">
        <v>-5.6512141280353756E-3</v>
      </c>
      <c r="N60" s="65">
        <f t="shared" ref="N60:N65" si="0">+(M60-L60)*100</f>
        <v>-2.693356600827701</v>
      </c>
      <c r="O60" s="2"/>
      <c r="P60" s="8"/>
    </row>
    <row r="61" spans="2:16" x14ac:dyDescent="0.25">
      <c r="B61" s="7"/>
      <c r="C61" s="2"/>
      <c r="D61" s="2"/>
      <c r="E61" s="2"/>
      <c r="F61" s="2"/>
      <c r="I61" s="62" t="s">
        <v>78</v>
      </c>
      <c r="J61" s="63"/>
      <c r="K61" s="63"/>
      <c r="L61" s="64">
        <v>-1.7831956477936783E-2</v>
      </c>
      <c r="M61" s="64">
        <v>-2.3489588675761564E-2</v>
      </c>
      <c r="N61" s="65">
        <f t="shared" si="0"/>
        <v>-0.56576321978247801</v>
      </c>
      <c r="O61" s="2"/>
      <c r="P61" s="8"/>
    </row>
    <row r="62" spans="2:16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5.5394115510352115E-3</v>
      </c>
      <c r="M62" s="68">
        <v>-3.5762665944188643E-2</v>
      </c>
      <c r="N62" s="69">
        <f t="shared" si="0"/>
        <v>-4.1302077495223859</v>
      </c>
      <c r="O62" s="2"/>
      <c r="P62" s="8"/>
    </row>
    <row r="63" spans="2:16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8"/>
    </row>
    <row r="64" spans="2:16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-5.7313048378008546E-2</v>
      </c>
      <c r="M64" s="64">
        <v>-1.3747758517632991E-2</v>
      </c>
      <c r="N64" s="65">
        <f t="shared" si="0"/>
        <v>4.3565289860375556</v>
      </c>
      <c r="O64" s="2"/>
      <c r="P64" s="8"/>
    </row>
    <row r="65" spans="2:16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0.19529758806177333</v>
      </c>
      <c r="M65" s="68">
        <v>-9.7989402627569611E-3</v>
      </c>
      <c r="N65" s="69">
        <f t="shared" si="0"/>
        <v>-20.509652832453028</v>
      </c>
      <c r="O65" s="2"/>
      <c r="P65" s="8"/>
    </row>
    <row r="66" spans="2:16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</sheetData>
  <mergeCells count="13">
    <mergeCell ref="C53:O53"/>
    <mergeCell ref="I55:N55"/>
    <mergeCell ref="C57:G60"/>
    <mergeCell ref="B1:P2"/>
    <mergeCell ref="C7:O7"/>
    <mergeCell ref="D12:N12"/>
    <mergeCell ref="D14:H15"/>
    <mergeCell ref="I14:N14"/>
    <mergeCell ref="D25:N25"/>
    <mergeCell ref="C31:O31"/>
    <mergeCell ref="C33:O34"/>
    <mergeCell ref="C36:M36"/>
    <mergeCell ref="C9:O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68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3" t="s">
        <v>85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5" customHeight="1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2:16" x14ac:dyDescent="0.25">
      <c r="B7" s="29"/>
      <c r="C7" s="117" t="s">
        <v>26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0"/>
    </row>
    <row r="8" spans="2:16" x14ac:dyDescent="0.25"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2:16" ht="15" customHeight="1" x14ac:dyDescent="0.25">
      <c r="B9" s="29"/>
      <c r="C9" s="120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D22, " en ",FIXED(N22*100, 1 ), "%. Todos los grupos registraron alzas en sus respectivos Índices de precios.")</f>
        <v>La variación anual de enero a diciembre 2016 en esta región registró una tasa de 4.3%, impulsado por el aumento general en los precios del grupo Alimentos y bebidas que registró un incremento del 2.6% como principal grupo de consumo, cabe resaltar el aumento en los precios de  Transportes y Comunicaciones en 13.3%. Todos los grupos registraron alzas en sus respectivos Índices de precios.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1"/>
    </row>
    <row r="10" spans="2:16" x14ac:dyDescent="0.25">
      <c r="B10" s="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31"/>
    </row>
    <row r="11" spans="2:16" x14ac:dyDescent="0.25">
      <c r="B11" s="2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31"/>
    </row>
    <row r="12" spans="2:16" x14ac:dyDescent="0.25">
      <c r="B12" s="29"/>
      <c r="C12" s="2"/>
      <c r="D12" s="110" t="s">
        <v>25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"/>
      <c r="P12" s="32"/>
    </row>
    <row r="13" spans="2:16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2"/>
    </row>
    <row r="14" spans="2:16" x14ac:dyDescent="0.25">
      <c r="B14" s="29"/>
      <c r="C14" s="2"/>
      <c r="D14" s="121" t="s">
        <v>6</v>
      </c>
      <c r="E14" s="122"/>
      <c r="F14" s="122"/>
      <c r="G14" s="122"/>
      <c r="H14" s="123"/>
      <c r="I14" s="127" t="s">
        <v>5</v>
      </c>
      <c r="J14" s="128"/>
      <c r="K14" s="128"/>
      <c r="L14" s="128"/>
      <c r="M14" s="128"/>
      <c r="N14" s="129"/>
      <c r="O14" s="2"/>
      <c r="P14" s="32"/>
    </row>
    <row r="15" spans="2:16" x14ac:dyDescent="0.25">
      <c r="B15" s="29"/>
      <c r="C15" s="2"/>
      <c r="D15" s="124"/>
      <c r="E15" s="125"/>
      <c r="F15" s="125"/>
      <c r="G15" s="125"/>
      <c r="H15" s="126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2"/>
      <c r="P15" s="32"/>
    </row>
    <row r="16" spans="2:16" x14ac:dyDescent="0.25">
      <c r="B16" s="29"/>
      <c r="C16" s="2"/>
      <c r="D16" s="38" t="s">
        <v>7</v>
      </c>
      <c r="E16" s="21"/>
      <c r="F16" s="21"/>
      <c r="G16" s="21"/>
      <c r="H16" s="22"/>
      <c r="I16" s="37">
        <v>5.5299086533739272E-2</v>
      </c>
      <c r="J16" s="24">
        <v>3.1831720029784183E-2</v>
      </c>
      <c r="K16" s="24">
        <v>3.2383186000360942E-2</v>
      </c>
      <c r="L16" s="24">
        <v>2.9357798165137616E-2</v>
      </c>
      <c r="M16" s="24">
        <v>2.5040319157966229E-2</v>
      </c>
      <c r="N16" s="24">
        <v>4.2812189466710837E-2</v>
      </c>
      <c r="O16" s="2"/>
      <c r="P16" s="32"/>
    </row>
    <row r="17" spans="2:16" x14ac:dyDescent="0.25">
      <c r="B17" s="29"/>
      <c r="C17" s="2"/>
      <c r="D17" s="42" t="s">
        <v>8</v>
      </c>
      <c r="E17" s="21"/>
      <c r="F17" s="21"/>
      <c r="G17" s="21"/>
      <c r="H17" s="22"/>
      <c r="I17" s="25">
        <v>8.998035363457757E-2</v>
      </c>
      <c r="J17" s="25">
        <v>4.3529199711607847E-2</v>
      </c>
      <c r="K17" s="25">
        <v>3.9381639174367322E-2</v>
      </c>
      <c r="L17" s="25">
        <v>4.2376402160365645E-2</v>
      </c>
      <c r="M17" s="25">
        <v>3.4356317257871583E-2</v>
      </c>
      <c r="N17" s="25">
        <v>2.5508631319358877E-2</v>
      </c>
      <c r="O17" s="2"/>
      <c r="P17" s="32"/>
    </row>
    <row r="18" spans="2:16" x14ac:dyDescent="0.25">
      <c r="B18" s="29"/>
      <c r="C18" s="2"/>
      <c r="D18" s="42" t="s">
        <v>9</v>
      </c>
      <c r="E18" s="21"/>
      <c r="F18" s="21"/>
      <c r="G18" s="21"/>
      <c r="H18" s="22"/>
      <c r="I18" s="25">
        <v>3.0548506734335401E-2</v>
      </c>
      <c r="J18" s="25">
        <v>7.3870631688606192E-3</v>
      </c>
      <c r="K18" s="25">
        <v>2.0776534737237951E-2</v>
      </c>
      <c r="L18" s="25">
        <v>3.6839196905507521E-2</v>
      </c>
      <c r="M18" s="25">
        <v>2.3894119737075892E-2</v>
      </c>
      <c r="N18" s="25">
        <v>6.5064630866660256E-3</v>
      </c>
      <c r="O18" s="2"/>
      <c r="P18" s="32"/>
    </row>
    <row r="19" spans="2:16" x14ac:dyDescent="0.25">
      <c r="B19" s="29"/>
      <c r="C19" s="2"/>
      <c r="D19" s="42" t="s">
        <v>13</v>
      </c>
      <c r="E19" s="21"/>
      <c r="F19" s="21"/>
      <c r="G19" s="21"/>
      <c r="H19" s="22"/>
      <c r="I19" s="25">
        <v>3.2406942911608283E-2</v>
      </c>
      <c r="J19" s="25">
        <v>1.7395529640427565E-2</v>
      </c>
      <c r="K19" s="25">
        <v>7.498328398127807E-2</v>
      </c>
      <c r="L19" s="25">
        <v>3.7675493157988127E-2</v>
      </c>
      <c r="M19" s="25">
        <v>4.923788319917799E-2</v>
      </c>
      <c r="N19" s="25">
        <v>2.3504447890312585E-2</v>
      </c>
      <c r="O19" s="2"/>
      <c r="P19" s="32"/>
    </row>
    <row r="20" spans="2:16" x14ac:dyDescent="0.25">
      <c r="B20" s="29"/>
      <c r="C20" s="2"/>
      <c r="D20" s="42" t="s">
        <v>14</v>
      </c>
      <c r="E20" s="21"/>
      <c r="F20" s="21"/>
      <c r="G20" s="21"/>
      <c r="H20" s="22"/>
      <c r="I20" s="25">
        <v>1.2031826120706413E-2</v>
      </c>
      <c r="J20" s="25">
        <v>7.0949185043145402E-3</v>
      </c>
      <c r="K20" s="25">
        <v>9.0441736481339241E-3</v>
      </c>
      <c r="L20" s="25">
        <v>7.4535333522030012E-3</v>
      </c>
      <c r="M20" s="25">
        <v>2.0322157707435951E-2</v>
      </c>
      <c r="N20" s="25">
        <v>2.8912345112436899E-2</v>
      </c>
      <c r="O20" s="2"/>
      <c r="P20" s="32"/>
    </row>
    <row r="21" spans="2:16" x14ac:dyDescent="0.25">
      <c r="B21" s="29"/>
      <c r="C21" s="2"/>
      <c r="D21" s="42" t="s">
        <v>10</v>
      </c>
      <c r="E21" s="21"/>
      <c r="F21" s="21"/>
      <c r="G21" s="21"/>
      <c r="H21" s="22"/>
      <c r="I21" s="25">
        <v>3.4685479129923591E-2</v>
      </c>
      <c r="J21" s="25">
        <v>3.4659090909090917E-2</v>
      </c>
      <c r="K21" s="25">
        <v>5.9125022881200806E-2</v>
      </c>
      <c r="L21" s="25">
        <v>1.8579329415831403E-2</v>
      </c>
      <c r="M21" s="25">
        <v>5.6672605412742882E-2</v>
      </c>
      <c r="N21" s="25">
        <v>3.2115616218386212E-2</v>
      </c>
      <c r="O21" s="2"/>
      <c r="P21" s="32"/>
    </row>
    <row r="22" spans="2:16" x14ac:dyDescent="0.25">
      <c r="B22" s="29"/>
      <c r="C22" s="2"/>
      <c r="D22" s="42" t="s">
        <v>11</v>
      </c>
      <c r="E22" s="21"/>
      <c r="F22" s="21"/>
      <c r="G22" s="21"/>
      <c r="H22" s="22"/>
      <c r="I22" s="25">
        <v>4.1517120962266008E-2</v>
      </c>
      <c r="J22" s="25">
        <v>2.6729999068641153E-2</v>
      </c>
      <c r="K22" s="25">
        <v>1.6962989840348275E-2</v>
      </c>
      <c r="L22" s="25">
        <v>-3.4787262510035388E-3</v>
      </c>
      <c r="M22" s="25">
        <v>-1.8796992481202923E-2</v>
      </c>
      <c r="N22" s="25">
        <v>0.13300492610837433</v>
      </c>
      <c r="O22" s="2"/>
      <c r="P22" s="32"/>
    </row>
    <row r="23" spans="2:16" x14ac:dyDescent="0.25">
      <c r="B23" s="29"/>
      <c r="C23" s="2"/>
      <c r="D23" s="42" t="s">
        <v>15</v>
      </c>
      <c r="E23" s="21"/>
      <c r="F23" s="21"/>
      <c r="G23" s="21"/>
      <c r="H23" s="22"/>
      <c r="I23" s="25">
        <v>3.8000000000000256E-3</v>
      </c>
      <c r="J23" s="25">
        <v>2.3411038055389577E-2</v>
      </c>
      <c r="K23" s="25">
        <v>1.508809500632724E-2</v>
      </c>
      <c r="L23" s="25">
        <v>3.231683927886464E-2</v>
      </c>
      <c r="M23" s="25">
        <v>2.4709707385044188E-2</v>
      </c>
      <c r="N23" s="25">
        <v>5.3485631402411249E-2</v>
      </c>
      <c r="O23" s="2"/>
      <c r="P23" s="32"/>
    </row>
    <row r="24" spans="2:16" x14ac:dyDescent="0.25">
      <c r="B24" s="29"/>
      <c r="C24" s="2"/>
      <c r="D24" s="42" t="s">
        <v>12</v>
      </c>
      <c r="E24" s="21"/>
      <c r="F24" s="21"/>
      <c r="G24" s="21"/>
      <c r="I24" s="24">
        <v>2.0070148090413076E-2</v>
      </c>
      <c r="J24" s="24">
        <v>2.588347659980883E-2</v>
      </c>
      <c r="K24" s="24">
        <v>1.9178847407131494E-2</v>
      </c>
      <c r="L24" s="24">
        <v>7.9473828446150474E-3</v>
      </c>
      <c r="M24" s="24">
        <v>2.1116548849012151E-2</v>
      </c>
      <c r="N24" s="24">
        <v>3.3194284192775259E-2</v>
      </c>
      <c r="O24" s="2"/>
      <c r="P24" s="32"/>
    </row>
    <row r="25" spans="2:16" x14ac:dyDescent="0.25">
      <c r="B25" s="29"/>
      <c r="C25" s="2"/>
      <c r="D25" s="119" t="s">
        <v>16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2"/>
      <c r="P25" s="32"/>
    </row>
    <row r="26" spans="2:16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2"/>
    </row>
    <row r="27" spans="2:16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30" spans="2:16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</row>
    <row r="31" spans="2:16" x14ac:dyDescent="0.25">
      <c r="B31" s="29"/>
      <c r="C31" s="117" t="s">
        <v>27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32"/>
    </row>
    <row r="32" spans="2:16" x14ac:dyDescent="0.25">
      <c r="B32" s="2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2"/>
    </row>
    <row r="33" spans="2:16" x14ac:dyDescent="0.25">
      <c r="B33" s="29"/>
      <c r="C33" s="111" t="str">
        <f>+CONCATENATE("El mes con mayor crecimiento (mensual) fue ", F38,", creciendo ", FIXED(F39*100,1),"% en relación a ", E38," del mismo año. En tanto que en ",E38, " se registró una disminución de ",FIXED(E39*100,1),"% en relación a ",D38,". ")</f>
        <v xml:space="preserve">El mes con mayor crecimiento (mensual) fue Marzo, creciendo 0.7% en relación a Febrero del mismo año. En tanto que en Febrero se registró una disminución de -0.1% en relación a Enero. 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32"/>
    </row>
    <row r="34" spans="2:16" x14ac:dyDescent="0.25">
      <c r="B34" s="29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32"/>
    </row>
    <row r="35" spans="2:16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2"/>
    </row>
    <row r="36" spans="2:16" x14ac:dyDescent="0.25">
      <c r="B36" s="29"/>
      <c r="C36" s="110" t="s">
        <v>24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"/>
      <c r="O36" s="2"/>
      <c r="P36" s="32"/>
    </row>
    <row r="37" spans="2:16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2"/>
    </row>
    <row r="38" spans="2:16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32"/>
    </row>
    <row r="39" spans="2:16" x14ac:dyDescent="0.25">
      <c r="B39" s="29"/>
      <c r="C39" s="51" t="s">
        <v>18</v>
      </c>
      <c r="D39" s="46">
        <v>5.9622391520370854E-3</v>
      </c>
      <c r="E39" s="46">
        <v>-1.1524530786960474E-3</v>
      </c>
      <c r="F39" s="46">
        <v>7.3347618262733505E-3</v>
      </c>
      <c r="G39" s="46">
        <v>4.2542747279719073E-3</v>
      </c>
      <c r="H39" s="46">
        <v>3.2586558044807035E-3</v>
      </c>
      <c r="I39" s="46">
        <v>3.5728786033293325E-3</v>
      </c>
      <c r="J39" s="46">
        <v>2.2655554656525467E-3</v>
      </c>
      <c r="K39" s="46">
        <v>3.4713812868329974E-3</v>
      </c>
      <c r="L39" s="46">
        <v>1.2067578439260984E-3</v>
      </c>
      <c r="M39" s="46">
        <v>5.0622740056247562E-3</v>
      </c>
      <c r="N39" s="46">
        <v>1.1192836584585919E-3</v>
      </c>
      <c r="O39" s="46">
        <v>5.6700207634563515E-3</v>
      </c>
      <c r="P39" s="105"/>
    </row>
    <row r="40" spans="2:16" x14ac:dyDescent="0.25">
      <c r="B40" s="29"/>
      <c r="C40" s="36" t="s">
        <v>19</v>
      </c>
      <c r="D40" s="24">
        <v>1.2176325524044573E-2</v>
      </c>
      <c r="E40" s="24">
        <v>-1.1877569666514431E-2</v>
      </c>
      <c r="F40" s="24">
        <v>-2.1574973031284195E-3</v>
      </c>
      <c r="G40" s="24">
        <v>-4.787644787644818E-3</v>
      </c>
      <c r="H40" s="24">
        <v>-1.008690254500233E-3</v>
      </c>
      <c r="I40" s="24">
        <v>4.5048543689321097E-3</v>
      </c>
      <c r="J40" s="24">
        <v>3.7114358617489351E-3</v>
      </c>
      <c r="K40" s="24">
        <v>4.7762113858715871E-3</v>
      </c>
      <c r="L40" s="24">
        <v>1.3800506018555314E-3</v>
      </c>
      <c r="M40" s="24">
        <v>1.2097082918612445E-2</v>
      </c>
      <c r="N40" s="24">
        <v>5.2954081246681106E-4</v>
      </c>
      <c r="O40" s="24">
        <v>6.1243006199909189E-3</v>
      </c>
      <c r="P40" s="105"/>
    </row>
    <row r="41" spans="2:16" x14ac:dyDescent="0.25">
      <c r="B41" s="29"/>
      <c r="C41" s="36" t="s">
        <v>20</v>
      </c>
      <c r="D41" s="24">
        <v>6.1594517220440181E-3</v>
      </c>
      <c r="E41" s="24">
        <v>-2.4142093464391001E-3</v>
      </c>
      <c r="F41" s="24">
        <v>2.0743301642176526E-3</v>
      </c>
      <c r="G41" s="24">
        <v>-3.1050543384508744E-3</v>
      </c>
      <c r="H41" s="24">
        <v>-2.7686450943069651E-3</v>
      </c>
      <c r="I41" s="24">
        <v>6.6805483255247822E-3</v>
      </c>
      <c r="J41" s="24">
        <v>1.4651383262949125E-3</v>
      </c>
      <c r="K41" s="24">
        <v>2.5817555938036918E-3</v>
      </c>
      <c r="L41" s="24">
        <v>3.8626609442060644E-3</v>
      </c>
      <c r="M41" s="24">
        <v>-9.1492090637025347E-3</v>
      </c>
      <c r="N41" s="24">
        <v>8.6296168450239463E-5</v>
      </c>
      <c r="O41" s="24">
        <v>1.1217533868324026E-3</v>
      </c>
      <c r="P41" s="105"/>
    </row>
    <row r="42" spans="2:16" x14ac:dyDescent="0.25">
      <c r="B42" s="29"/>
      <c r="C42" s="36" t="s">
        <v>4</v>
      </c>
      <c r="D42" s="24">
        <v>1.10993226148699E-2</v>
      </c>
      <c r="E42" s="24">
        <v>4.8430058923232266E-4</v>
      </c>
      <c r="F42" s="24">
        <v>2.9850746268655914E-3</v>
      </c>
      <c r="G42" s="24">
        <v>-1.2065637065637014E-2</v>
      </c>
      <c r="H42" s="24">
        <v>-1.5469793193291226E-3</v>
      </c>
      <c r="I42" s="24">
        <v>3.3433906874338337E-3</v>
      </c>
      <c r="J42" s="24">
        <v>3.0071521456436212E-3</v>
      </c>
      <c r="K42" s="24">
        <v>5.7531804553927479E-3</v>
      </c>
      <c r="L42" s="24">
        <v>2.3364485981307581E-3</v>
      </c>
      <c r="M42" s="24">
        <v>-3.6170725825898087E-3</v>
      </c>
      <c r="N42" s="24">
        <v>9.3578573733463788E-3</v>
      </c>
      <c r="O42" s="24">
        <v>2.3177749360612232E-3</v>
      </c>
      <c r="P42" s="105"/>
    </row>
    <row r="43" spans="2:16" x14ac:dyDescent="0.25">
      <c r="B43" s="29"/>
      <c r="C43" s="36" t="s">
        <v>21</v>
      </c>
      <c r="D43" s="24">
        <v>1.5603487838458108E-3</v>
      </c>
      <c r="E43" s="24">
        <v>5.9567448680351021E-3</v>
      </c>
      <c r="F43" s="24">
        <v>1.0931948619841592E-2</v>
      </c>
      <c r="G43" s="24">
        <v>-1.8022889069113646E-4</v>
      </c>
      <c r="H43" s="24">
        <v>8.2920234339793897E-3</v>
      </c>
      <c r="I43" s="24">
        <v>2.9498525073745618E-3</v>
      </c>
      <c r="J43" s="24">
        <v>3.5650623885907784E-4</v>
      </c>
      <c r="K43" s="24">
        <v>-8.9094796863853354E-4</v>
      </c>
      <c r="L43" s="24">
        <v>-1.6051364365972098E-3</v>
      </c>
      <c r="M43" s="24">
        <v>-6.2522329403347232E-4</v>
      </c>
      <c r="N43" s="24">
        <v>2.0555903119134911E-3</v>
      </c>
      <c r="O43" s="24">
        <v>-1.7838030681427419E-4</v>
      </c>
      <c r="P43" s="105"/>
    </row>
    <row r="44" spans="2:16" x14ac:dyDescent="0.25">
      <c r="B44" s="29"/>
      <c r="C44" s="36" t="s">
        <v>3</v>
      </c>
      <c r="D44" s="24">
        <v>4.2553191489362874E-3</v>
      </c>
      <c r="E44" s="24">
        <v>1.0473297089862443E-2</v>
      </c>
      <c r="F44" s="24">
        <v>3.7186486272648978E-3</v>
      </c>
      <c r="G44" s="24">
        <v>1.8130222292291887E-3</v>
      </c>
      <c r="H44" s="24">
        <v>-4.9571170036982748E-3</v>
      </c>
      <c r="I44" s="24">
        <v>5.5353471453423175E-3</v>
      </c>
      <c r="J44" s="24">
        <v>2.8310789556464933E-3</v>
      </c>
      <c r="K44" s="24">
        <v>-1.5683814303638632E-3</v>
      </c>
      <c r="L44" s="24">
        <v>1.4923028589381993E-3</v>
      </c>
      <c r="M44" s="24">
        <v>3.3722845267036838E-3</v>
      </c>
      <c r="N44" s="24">
        <v>6.2529310614367617E-4</v>
      </c>
      <c r="O44" s="24">
        <v>4.1399781284174875E-3</v>
      </c>
      <c r="P44" s="105"/>
    </row>
    <row r="45" spans="2:16" x14ac:dyDescent="0.25">
      <c r="B45" s="29"/>
      <c r="C45" s="36" t="s">
        <v>22</v>
      </c>
      <c r="D45" s="24">
        <v>-9.9434409779237676E-3</v>
      </c>
      <c r="E45" s="24">
        <v>2.9577075463005587E-2</v>
      </c>
      <c r="F45" s="24">
        <v>2.2731340612135442E-2</v>
      </c>
      <c r="G45" s="24">
        <v>5.1365068253412804E-2</v>
      </c>
      <c r="H45" s="24">
        <v>2.397003745318349E-2</v>
      </c>
      <c r="I45" s="24">
        <v>-1.7069007559132876E-3</v>
      </c>
      <c r="J45" s="24">
        <v>1.3027194268036002E-3</v>
      </c>
      <c r="K45" s="24">
        <v>-2.3581070092698608E-3</v>
      </c>
      <c r="L45" s="24">
        <v>3.2602494090805401E-4</v>
      </c>
      <c r="M45" s="24">
        <v>-1.3036747331541809E-3</v>
      </c>
      <c r="N45" s="24">
        <v>1.4685485844823098E-3</v>
      </c>
      <c r="O45" s="24">
        <v>1.1812627291242439E-2</v>
      </c>
      <c r="P45" s="105"/>
    </row>
    <row r="46" spans="2:16" x14ac:dyDescent="0.25">
      <c r="B46" s="29"/>
      <c r="C46" s="36" t="s">
        <v>23</v>
      </c>
      <c r="D46" s="24">
        <v>-1.3598041881969225E-3</v>
      </c>
      <c r="E46" s="24">
        <v>6.3543936092957942E-4</v>
      </c>
      <c r="F46" s="24">
        <v>4.1549487435362353E-2</v>
      </c>
      <c r="G46" s="24">
        <v>1.7420085358419435E-3</v>
      </c>
      <c r="H46" s="24">
        <v>6.9559168767940882E-4</v>
      </c>
      <c r="I46" s="24">
        <v>1.7377704405248107E-3</v>
      </c>
      <c r="J46" s="24">
        <v>-2.1684447913956628E-3</v>
      </c>
      <c r="K46" s="24">
        <v>7.1279554937413447E-3</v>
      </c>
      <c r="L46" s="24">
        <v>1.7262213015700745E-4</v>
      </c>
      <c r="M46" s="24">
        <v>3.4518467380051376E-4</v>
      </c>
      <c r="N46" s="24">
        <v>8.6266390614264665E-5</v>
      </c>
      <c r="O46" s="24">
        <v>2.4152505822478965E-3</v>
      </c>
      <c r="P46" s="105"/>
    </row>
    <row r="47" spans="2:16" x14ac:dyDescent="0.25">
      <c r="B47" s="29"/>
      <c r="C47" s="36" t="s">
        <v>2</v>
      </c>
      <c r="D47" s="24">
        <v>2.0413597230850566E-3</v>
      </c>
      <c r="E47" s="24">
        <v>3.8086802480070681E-3</v>
      </c>
      <c r="F47" s="24">
        <v>2.2941851230919852E-3</v>
      </c>
      <c r="G47" s="24">
        <v>1.9367902104059365E-3</v>
      </c>
      <c r="H47" s="24">
        <v>1.4937175995080043E-3</v>
      </c>
      <c r="I47" s="24">
        <v>8.6857343393578201E-3</v>
      </c>
      <c r="J47" s="24">
        <v>2.3484387231451631E-3</v>
      </c>
      <c r="K47" s="24">
        <v>3.6445678583825192E-3</v>
      </c>
      <c r="L47" s="24">
        <v>1.3833650354486693E-3</v>
      </c>
      <c r="M47" s="24">
        <v>2.072180970471571E-3</v>
      </c>
      <c r="N47" s="24">
        <v>-2.2402205755643889E-3</v>
      </c>
      <c r="O47" s="24">
        <v>5.2677029360967964E-3</v>
      </c>
      <c r="P47" s="105"/>
    </row>
    <row r="48" spans="2:16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2"/>
    </row>
    <row r="49" spans="2:16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17" t="s">
        <v>50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8"/>
    </row>
    <row r="54" spans="2:16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0" t="s">
        <v>49</v>
      </c>
      <c r="J55" s="110"/>
      <c r="K55" s="110"/>
      <c r="L55" s="110"/>
      <c r="M55" s="110"/>
      <c r="N55" s="110"/>
      <c r="O55" s="2"/>
      <c r="P55" s="8"/>
    </row>
    <row r="56" spans="2:16" x14ac:dyDescent="0.25">
      <c r="B56" s="7"/>
      <c r="I56" s="2"/>
      <c r="J56" s="2"/>
      <c r="K56" s="52"/>
      <c r="L56" s="2"/>
      <c r="M56" s="2"/>
      <c r="N56" s="2"/>
      <c r="O56" s="2"/>
      <c r="P56" s="8"/>
    </row>
    <row r="57" spans="2:16" x14ac:dyDescent="0.25">
      <c r="B57" s="7"/>
      <c r="C57" s="111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aumentaron ", FIXED(100*M64,1), "% de enero a dicembre del 2016.")</f>
        <v>Los alimentos son el principal componente de la canasta familiar. El Índice de precios al consumidor del Azúcar  en la región tuvo un crecimiento de 6.2%, en tanto los precios de Leche, quesos y huevos tuvieron un crecimiento de 0.8%. Por otro lado los precios por Combustibles, aumentaron -1.1% de enero a dicembre del 2016.</v>
      </c>
      <c r="D57" s="111"/>
      <c r="E57" s="111"/>
      <c r="F57" s="111"/>
      <c r="G57" s="111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8"/>
    </row>
    <row r="58" spans="2:16" x14ac:dyDescent="0.25">
      <c r="B58" s="7"/>
      <c r="C58" s="111"/>
      <c r="D58" s="111"/>
      <c r="E58" s="111"/>
      <c r="F58" s="111"/>
      <c r="G58" s="111"/>
      <c r="I58" s="60" t="s">
        <v>46</v>
      </c>
      <c r="J58" s="52"/>
      <c r="K58" s="52"/>
      <c r="L58" s="40"/>
      <c r="M58" s="40"/>
      <c r="N58" s="52"/>
      <c r="O58" s="2"/>
      <c r="P58" s="8"/>
    </row>
    <row r="59" spans="2:16" x14ac:dyDescent="0.25">
      <c r="B59" s="7"/>
      <c r="C59" s="111"/>
      <c r="D59" s="111"/>
      <c r="E59" s="111"/>
      <c r="F59" s="111"/>
      <c r="G59" s="111"/>
      <c r="I59" s="62" t="s">
        <v>41</v>
      </c>
      <c r="J59" s="63"/>
      <c r="K59" s="63"/>
      <c r="L59" s="64">
        <v>9.1680814940577227E-2</v>
      </c>
      <c r="M59" s="64">
        <v>6.2044691822869646E-2</v>
      </c>
      <c r="N59" s="65">
        <f>+(M59-L59)*100</f>
        <v>-2.963612311770758</v>
      </c>
      <c r="O59" s="2"/>
      <c r="P59" s="8"/>
    </row>
    <row r="60" spans="2:16" x14ac:dyDescent="0.25">
      <c r="B60" s="7"/>
      <c r="C60" s="111"/>
      <c r="D60" s="111"/>
      <c r="E60" s="111"/>
      <c r="F60" s="111"/>
      <c r="G60" s="111"/>
      <c r="I60" s="62" t="s">
        <v>42</v>
      </c>
      <c r="J60" s="63"/>
      <c r="K60" s="63"/>
      <c r="L60" s="64">
        <v>1.6060225846926013E-2</v>
      </c>
      <c r="M60" s="64">
        <v>8.3971350950851065E-3</v>
      </c>
      <c r="N60" s="65">
        <f t="shared" ref="N60:N65" si="0">+(M60-L60)*100</f>
        <v>-0.76630907518409064</v>
      </c>
      <c r="O60" s="2"/>
      <c r="P60" s="8"/>
    </row>
    <row r="61" spans="2:16" x14ac:dyDescent="0.25">
      <c r="B61" s="7"/>
      <c r="C61" s="2"/>
      <c r="D61" s="2"/>
      <c r="E61" s="2"/>
      <c r="F61" s="2"/>
      <c r="I61" s="62" t="s">
        <v>78</v>
      </c>
      <c r="J61" s="63"/>
      <c r="K61" s="63"/>
      <c r="L61" s="64">
        <v>7.5284455470954192E-3</v>
      </c>
      <c r="M61" s="64">
        <v>1.6727519741869701E-2</v>
      </c>
      <c r="N61" s="65">
        <f t="shared" si="0"/>
        <v>0.91990741947742816</v>
      </c>
      <c r="O61" s="2"/>
      <c r="P61" s="8"/>
    </row>
    <row r="62" spans="2:16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8.7401292175161682E-2</v>
      </c>
      <c r="M62" s="68">
        <v>1.3120977058920458E-2</v>
      </c>
      <c r="N62" s="69">
        <f t="shared" si="0"/>
        <v>-7.4280315116241225</v>
      </c>
      <c r="O62" s="2"/>
      <c r="P62" s="8"/>
    </row>
    <row r="63" spans="2:16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8"/>
    </row>
    <row r="64" spans="2:16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-4.5195261079420845E-2</v>
      </c>
      <c r="M64" s="64">
        <v>-1.1397058823529371E-2</v>
      </c>
      <c r="N64" s="65">
        <f t="shared" si="0"/>
        <v>3.3798202255891474</v>
      </c>
      <c r="O64" s="2"/>
      <c r="P64" s="8"/>
    </row>
    <row r="65" spans="2:16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0.15609601017326358</v>
      </c>
      <c r="M65" s="68">
        <v>5.4860442733397408E-2</v>
      </c>
      <c r="N65" s="69">
        <f t="shared" si="0"/>
        <v>-10.123556743986617</v>
      </c>
      <c r="O65" s="2"/>
      <c r="P65" s="8"/>
    </row>
    <row r="66" spans="2:16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</sheetData>
  <mergeCells count="13">
    <mergeCell ref="C53:O53"/>
    <mergeCell ref="I55:N55"/>
    <mergeCell ref="C57:G60"/>
    <mergeCell ref="B1:P2"/>
    <mergeCell ref="C7:O7"/>
    <mergeCell ref="D12:N12"/>
    <mergeCell ref="D14:H15"/>
    <mergeCell ref="I14:N14"/>
    <mergeCell ref="D25:N25"/>
    <mergeCell ref="C31:O31"/>
    <mergeCell ref="C33:O34"/>
    <mergeCell ref="C36:M36"/>
    <mergeCell ref="C9:O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68"/>
  <sheetViews>
    <sheetView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3" t="s">
        <v>86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5" customHeight="1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2:16" x14ac:dyDescent="0.25">
      <c r="B7" s="29"/>
      <c r="C7" s="117" t="s">
        <v>26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0"/>
    </row>
    <row r="8" spans="2:16" x14ac:dyDescent="0.25"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0"/>
    </row>
    <row r="9" spans="2:16" ht="15" customHeight="1" x14ac:dyDescent="0.25">
      <c r="B9" s="29"/>
      <c r="C9" s="120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D20, " en ",FIXED(N20*100, 1 ), "%. Todos los grupos registraron alzas en sus respectivos Índices de precios.")</f>
        <v>La variación anual de enero a diciembre 2016 en esta región registró una tasa de 5.6%, impulsado por el aumento general en los precios del grupo Alimentos y bebidas que registró un incremento del 6.7% como principal grupo de consumo, cabe resaltar el aumento en los precios de  Muebles, enseres del hogar y mante. en 5.8%. Todos los grupos registraron alzas en sus respectivos Índices de precios.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1"/>
    </row>
    <row r="10" spans="2:16" x14ac:dyDescent="0.25">
      <c r="B10" s="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31"/>
    </row>
    <row r="11" spans="2:16" x14ac:dyDescent="0.25">
      <c r="B11" s="2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31"/>
    </row>
    <row r="12" spans="2:16" x14ac:dyDescent="0.25">
      <c r="B12" s="29"/>
      <c r="C12" s="2"/>
      <c r="D12" s="110" t="s">
        <v>25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"/>
      <c r="P12" s="32"/>
    </row>
    <row r="13" spans="2:16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2"/>
    </row>
    <row r="14" spans="2:16" x14ac:dyDescent="0.25">
      <c r="B14" s="29"/>
      <c r="C14" s="2"/>
      <c r="D14" s="121" t="s">
        <v>6</v>
      </c>
      <c r="E14" s="122"/>
      <c r="F14" s="122"/>
      <c r="G14" s="122"/>
      <c r="H14" s="123"/>
      <c r="I14" s="127" t="s">
        <v>5</v>
      </c>
      <c r="J14" s="128"/>
      <c r="K14" s="128"/>
      <c r="L14" s="128"/>
      <c r="M14" s="128"/>
      <c r="N14" s="129"/>
      <c r="O14" s="2"/>
      <c r="P14" s="32"/>
    </row>
    <row r="15" spans="2:16" x14ac:dyDescent="0.25">
      <c r="B15" s="29"/>
      <c r="C15" s="2"/>
      <c r="D15" s="124"/>
      <c r="E15" s="125"/>
      <c r="F15" s="125"/>
      <c r="G15" s="125"/>
      <c r="H15" s="126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2"/>
      <c r="P15" s="32"/>
    </row>
    <row r="16" spans="2:16" x14ac:dyDescent="0.25">
      <c r="B16" s="29"/>
      <c r="C16" s="2"/>
      <c r="D16" s="38" t="s">
        <v>7</v>
      </c>
      <c r="E16" s="21"/>
      <c r="F16" s="21"/>
      <c r="G16" s="21"/>
      <c r="H16" s="22"/>
      <c r="I16" s="37">
        <v>5.1890856869315494E-2</v>
      </c>
      <c r="J16" s="24">
        <v>5.187949394739233E-2</v>
      </c>
      <c r="K16" s="24">
        <v>4.0321882841567902E-2</v>
      </c>
      <c r="L16" s="24">
        <v>3.651334941362383E-2</v>
      </c>
      <c r="M16" s="24">
        <v>4.3010752688172005E-2</v>
      </c>
      <c r="N16" s="24">
        <v>5.5931681797199762E-2</v>
      </c>
      <c r="O16" s="2"/>
      <c r="P16" s="32"/>
    </row>
    <row r="17" spans="2:16" x14ac:dyDescent="0.25">
      <c r="B17" s="29"/>
      <c r="C17" s="2"/>
      <c r="D17" s="42" t="s">
        <v>8</v>
      </c>
      <c r="E17" s="21"/>
      <c r="F17" s="21"/>
      <c r="G17" s="21"/>
      <c r="H17" s="22"/>
      <c r="I17" s="25">
        <v>6.7179049245658984E-2</v>
      </c>
      <c r="J17" s="25">
        <v>5.3258646750244498E-2</v>
      </c>
      <c r="K17" s="25">
        <v>4.0097923349653897E-2</v>
      </c>
      <c r="L17" s="25">
        <v>4.0743446148851614E-2</v>
      </c>
      <c r="M17" s="25">
        <v>4.7336816657568503E-2</v>
      </c>
      <c r="N17" s="25">
        <v>6.7163067758748918E-2</v>
      </c>
      <c r="O17" s="2"/>
      <c r="P17" s="32"/>
    </row>
    <row r="18" spans="2:16" x14ac:dyDescent="0.25">
      <c r="B18" s="29"/>
      <c r="C18" s="2"/>
      <c r="D18" s="42" t="s">
        <v>9</v>
      </c>
      <c r="E18" s="21"/>
      <c r="F18" s="21"/>
      <c r="G18" s="21"/>
      <c r="H18" s="22"/>
      <c r="I18" s="25">
        <v>4.2155028070520961E-2</v>
      </c>
      <c r="J18" s="25">
        <v>3.97882997826291E-2</v>
      </c>
      <c r="K18" s="25">
        <v>4.8718414833666568E-2</v>
      </c>
      <c r="L18" s="25">
        <v>4.9141965678627164E-2</v>
      </c>
      <c r="M18" s="25">
        <v>4.5435770342833637E-2</v>
      </c>
      <c r="N18" s="25">
        <v>4.8913472935598667E-2</v>
      </c>
      <c r="O18" s="2"/>
      <c r="P18" s="32"/>
    </row>
    <row r="19" spans="2:16" x14ac:dyDescent="0.25">
      <c r="B19" s="29"/>
      <c r="C19" s="2"/>
      <c r="D19" s="42" t="s">
        <v>13</v>
      </c>
      <c r="E19" s="21"/>
      <c r="F19" s="21"/>
      <c r="G19" s="21"/>
      <c r="H19" s="22"/>
      <c r="I19" s="25">
        <v>1.4366956001197195E-2</v>
      </c>
      <c r="J19" s="25">
        <v>3.1867807612865118E-2</v>
      </c>
      <c r="K19" s="25">
        <v>8.8838051663330475E-2</v>
      </c>
      <c r="L19" s="25">
        <v>2.9501882167556559E-2</v>
      </c>
      <c r="M19" s="25">
        <v>4.4642857142857206E-2</v>
      </c>
      <c r="N19" s="25">
        <v>3.8746438746438683E-2</v>
      </c>
      <c r="O19" s="2"/>
      <c r="P19" s="32"/>
    </row>
    <row r="20" spans="2:16" x14ac:dyDescent="0.25">
      <c r="B20" s="29"/>
      <c r="C20" s="2"/>
      <c r="D20" s="42" t="s">
        <v>14</v>
      </c>
      <c r="E20" s="21"/>
      <c r="F20" s="21"/>
      <c r="G20" s="21"/>
      <c r="H20" s="22"/>
      <c r="I20" s="25">
        <v>4.8945561549779359E-2</v>
      </c>
      <c r="J20" s="25">
        <v>8.6403590798578733E-2</v>
      </c>
      <c r="K20" s="25">
        <v>5.80134274401789E-2</v>
      </c>
      <c r="L20" s="25">
        <v>5.8574682720468729E-2</v>
      </c>
      <c r="M20" s="25">
        <v>6.6477098063326245E-2</v>
      </c>
      <c r="N20" s="25">
        <v>5.7649347841752574E-2</v>
      </c>
      <c r="O20" s="2"/>
      <c r="P20" s="32"/>
    </row>
    <row r="21" spans="2:16" x14ac:dyDescent="0.25">
      <c r="B21" s="29"/>
      <c r="C21" s="2"/>
      <c r="D21" s="42" t="s">
        <v>10</v>
      </c>
      <c r="E21" s="21"/>
      <c r="F21" s="21"/>
      <c r="G21" s="21"/>
      <c r="H21" s="22"/>
      <c r="I21" s="25">
        <v>4.7260477558703995E-2</v>
      </c>
      <c r="J21" s="25">
        <v>2.7152317880794641E-2</v>
      </c>
      <c r="K21" s="25">
        <v>5.563231095146004E-2</v>
      </c>
      <c r="L21" s="25">
        <v>2.0766076258616151E-2</v>
      </c>
      <c r="M21" s="25">
        <v>7.180100863321659E-3</v>
      </c>
      <c r="N21" s="25">
        <v>4.6677416617160405E-2</v>
      </c>
      <c r="O21" s="2"/>
      <c r="P21" s="32"/>
    </row>
    <row r="22" spans="2:16" x14ac:dyDescent="0.25">
      <c r="B22" s="29"/>
      <c r="C22" s="2"/>
      <c r="D22" s="42" t="s">
        <v>11</v>
      </c>
      <c r="E22" s="21"/>
      <c r="F22" s="21"/>
      <c r="G22" s="21"/>
      <c r="H22" s="22"/>
      <c r="I22" s="25">
        <v>2.9834455157358608E-2</v>
      </c>
      <c r="J22" s="25">
        <v>7.3485249955838272E-2</v>
      </c>
      <c r="K22" s="25">
        <v>1.9499753167681266E-2</v>
      </c>
      <c r="L22" s="25">
        <v>5.1650391413122776E-3</v>
      </c>
      <c r="M22" s="25">
        <v>-5.4596547571256204E-3</v>
      </c>
      <c r="N22" s="25">
        <v>1.4531363526277596E-2</v>
      </c>
      <c r="O22" s="2"/>
      <c r="P22" s="32"/>
    </row>
    <row r="23" spans="2:16" x14ac:dyDescent="0.25">
      <c r="B23" s="29"/>
      <c r="C23" s="2"/>
      <c r="D23" s="42" t="s">
        <v>15</v>
      </c>
      <c r="E23" s="21"/>
      <c r="F23" s="21"/>
      <c r="G23" s="21"/>
      <c r="H23" s="22"/>
      <c r="I23" s="25">
        <v>2.4504539685638926E-2</v>
      </c>
      <c r="J23" s="25">
        <v>2.7730131503716393E-2</v>
      </c>
      <c r="K23" s="25">
        <v>2.3365785813630247E-2</v>
      </c>
      <c r="L23" s="25">
        <v>5.4996828848418833E-2</v>
      </c>
      <c r="M23" s="25">
        <v>7.6605977327378838E-2</v>
      </c>
      <c r="N23" s="25">
        <v>5.2728142948308854E-2</v>
      </c>
      <c r="O23" s="2"/>
      <c r="P23" s="32"/>
    </row>
    <row r="24" spans="2:16" x14ac:dyDescent="0.25">
      <c r="B24" s="29"/>
      <c r="C24" s="2"/>
      <c r="D24" s="42" t="s">
        <v>12</v>
      </c>
      <c r="E24" s="21"/>
      <c r="F24" s="21"/>
      <c r="G24" s="21"/>
      <c r="I24" s="24">
        <v>8.5624509033778384E-2</v>
      </c>
      <c r="J24" s="24">
        <v>6.0510130246020255E-2</v>
      </c>
      <c r="K24" s="24">
        <v>4.008528784648191E-2</v>
      </c>
      <c r="L24" s="24">
        <v>2.2386223862238763E-2</v>
      </c>
      <c r="M24" s="24">
        <v>3.6493423163297845E-2</v>
      </c>
      <c r="N24" s="24">
        <v>7.8077845701462589E-2</v>
      </c>
      <c r="O24" s="2"/>
      <c r="P24" s="32"/>
    </row>
    <row r="25" spans="2:16" x14ac:dyDescent="0.25">
      <c r="B25" s="29"/>
      <c r="C25" s="2"/>
      <c r="D25" s="119" t="s">
        <v>16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2"/>
      <c r="P25" s="32"/>
    </row>
    <row r="26" spans="2:16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2"/>
    </row>
    <row r="27" spans="2:16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30" spans="2:16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</row>
    <row r="31" spans="2:16" x14ac:dyDescent="0.25">
      <c r="B31" s="29"/>
      <c r="C31" s="117" t="s">
        <v>27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32"/>
    </row>
    <row r="32" spans="2:16" x14ac:dyDescent="0.25"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2"/>
    </row>
    <row r="33" spans="2:16" x14ac:dyDescent="0.25">
      <c r="B33" s="29"/>
      <c r="C33" s="111" t="str">
        <f>+CONCATENATE("El mes con mayor crecimiento (mensual) fue ", E38,", creciendo ", FIXED(E39*100,1),"% en relación a ", D38," del mismo año. En tanto que en ",H38, " se registró una disminución de ",FIXED(H39*100,1),"% en relación a ",G38,". ")</f>
        <v xml:space="preserve">El mes con mayor crecimiento (mensual) fue Febrero, creciendo 1.1% en relación a Enero del mismo año. En tanto que en Mayo se registró una disminución de 0.0% en relación a Abril. 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32"/>
    </row>
    <row r="34" spans="2:16" x14ac:dyDescent="0.25">
      <c r="B34" s="29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32"/>
    </row>
    <row r="35" spans="2:16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2"/>
    </row>
    <row r="36" spans="2:16" x14ac:dyDescent="0.25">
      <c r="B36" s="29"/>
      <c r="C36" s="110" t="s">
        <v>24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"/>
      <c r="O36" s="2"/>
      <c r="P36" s="32"/>
    </row>
    <row r="37" spans="2:16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2"/>
    </row>
    <row r="38" spans="2:16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32"/>
    </row>
    <row r="39" spans="2:16" x14ac:dyDescent="0.25">
      <c r="B39" s="29"/>
      <c r="C39" s="51" t="s">
        <v>18</v>
      </c>
      <c r="D39" s="46">
        <v>7.7704262194184803E-3</v>
      </c>
      <c r="E39" s="46">
        <v>1.0535155355370529E-2</v>
      </c>
      <c r="F39" s="46">
        <v>7.9323109465889718E-3</v>
      </c>
      <c r="G39" s="46">
        <v>2.7731974216760324E-3</v>
      </c>
      <c r="H39" s="46">
        <v>0</v>
      </c>
      <c r="I39" s="46">
        <v>2.616040062784819E-3</v>
      </c>
      <c r="J39" s="46">
        <v>4.3238407633816589E-3</v>
      </c>
      <c r="K39" s="46">
        <v>2.8206650831352764E-3</v>
      </c>
      <c r="L39" s="46">
        <v>1.9245003700962826E-3</v>
      </c>
      <c r="M39" s="46">
        <v>5.8362884160756412E-3</v>
      </c>
      <c r="N39" s="46">
        <v>6.6838046272492679E-3</v>
      </c>
      <c r="O39" s="46">
        <v>1.3862541952429641E-3</v>
      </c>
      <c r="P39" s="105"/>
    </row>
    <row r="40" spans="2:16" x14ac:dyDescent="0.25">
      <c r="B40" s="29"/>
      <c r="C40" s="36" t="s">
        <v>19</v>
      </c>
      <c r="D40" s="24">
        <v>1.1466865227103495E-2</v>
      </c>
      <c r="E40" s="24">
        <v>8.465842167255655E-3</v>
      </c>
      <c r="F40" s="24">
        <v>7.1538068472150051E-3</v>
      </c>
      <c r="G40" s="24">
        <v>2.3918243096325842E-3</v>
      </c>
      <c r="H40" s="24">
        <v>-5.0614605929155676E-4</v>
      </c>
      <c r="I40" s="24">
        <v>1.4468639224483049E-3</v>
      </c>
      <c r="J40" s="24">
        <v>6.8626742758071124E-3</v>
      </c>
      <c r="K40" s="24">
        <v>4.5917635241785604E-3</v>
      </c>
      <c r="L40" s="24">
        <v>3.9280102842449427E-3</v>
      </c>
      <c r="M40" s="24">
        <v>8.9635057266843621E-3</v>
      </c>
      <c r="N40" s="24">
        <v>1.0646548685045332E-2</v>
      </c>
      <c r="O40" s="24">
        <v>-1.3952839402830985E-4</v>
      </c>
      <c r="P40" s="105"/>
    </row>
    <row r="41" spans="2:16" x14ac:dyDescent="0.25">
      <c r="B41" s="29"/>
      <c r="C41" s="36" t="s">
        <v>20</v>
      </c>
      <c r="D41" s="24">
        <v>4.6621888581588333E-3</v>
      </c>
      <c r="E41" s="24">
        <v>1.3292433537832382E-2</v>
      </c>
      <c r="F41" s="24">
        <v>6.2097337576649814E-3</v>
      </c>
      <c r="G41" s="24">
        <v>2.8542775592070857E-3</v>
      </c>
      <c r="H41" s="24">
        <v>0</v>
      </c>
      <c r="I41" s="24">
        <v>9.0769230769232045E-3</v>
      </c>
      <c r="J41" s="24">
        <v>4.0402500381155892E-3</v>
      </c>
      <c r="K41" s="24">
        <v>2.3536557588641482E-3</v>
      </c>
      <c r="L41" s="24">
        <v>1.1361914861383049E-3</v>
      </c>
      <c r="M41" s="24">
        <v>1.0592418854507013E-3</v>
      </c>
      <c r="N41" s="24">
        <v>3.1743632378504749E-3</v>
      </c>
      <c r="O41" s="24">
        <v>7.534091765259987E-5</v>
      </c>
      <c r="P41" s="105"/>
    </row>
    <row r="42" spans="2:16" x14ac:dyDescent="0.25">
      <c r="B42" s="29"/>
      <c r="C42" s="36" t="s">
        <v>4</v>
      </c>
      <c r="D42" s="24">
        <v>8.8726088726089891E-3</v>
      </c>
      <c r="E42" s="24">
        <v>8.8752622236576428E-4</v>
      </c>
      <c r="F42" s="24">
        <v>8.8673921805715317E-4</v>
      </c>
      <c r="G42" s="24">
        <v>-9.6649484536083241E-3</v>
      </c>
      <c r="H42" s="24">
        <v>2.2771633051399398E-3</v>
      </c>
      <c r="I42" s="24">
        <v>1.1359948068808912E-2</v>
      </c>
      <c r="J42" s="24">
        <v>-2.7278562259307471E-3</v>
      </c>
      <c r="K42" s="24">
        <v>6.114239742558425E-3</v>
      </c>
      <c r="L42" s="24">
        <v>3.9980809211570545E-4</v>
      </c>
      <c r="M42" s="24">
        <v>5.2753576852369033E-3</v>
      </c>
      <c r="N42" s="24">
        <v>9.9387771328616203E-3</v>
      </c>
      <c r="O42" s="24">
        <v>4.6449378050701373E-3</v>
      </c>
      <c r="P42" s="105"/>
    </row>
    <row r="43" spans="2:16" x14ac:dyDescent="0.25">
      <c r="B43" s="29"/>
      <c r="C43" s="36" t="s">
        <v>21</v>
      </c>
      <c r="D43" s="24">
        <v>-1.4412336960445415E-4</v>
      </c>
      <c r="E43" s="24">
        <v>2.0612612612612713E-2</v>
      </c>
      <c r="F43" s="24">
        <v>9.6744580185013085E-3</v>
      </c>
      <c r="G43" s="24">
        <v>4.0565114001960279E-3</v>
      </c>
      <c r="H43" s="24">
        <v>2.7862914460852206E-3</v>
      </c>
      <c r="I43" s="24">
        <v>2.5006946373991035E-3</v>
      </c>
      <c r="J43" s="24">
        <v>2.2865853658537993E-3</v>
      </c>
      <c r="K43" s="24">
        <v>2.5578983753888895E-3</v>
      </c>
      <c r="L43" s="24">
        <v>9.653840849537243E-4</v>
      </c>
      <c r="M43" s="24">
        <v>6.8889501239999262E-4</v>
      </c>
      <c r="N43" s="24">
        <v>4.7501032631143136E-3</v>
      </c>
      <c r="O43" s="24">
        <v>5.6183624528949316E-3</v>
      </c>
      <c r="P43" s="105"/>
    </row>
    <row r="44" spans="2:16" x14ac:dyDescent="0.25">
      <c r="B44" s="29"/>
      <c r="C44" s="36" t="s">
        <v>3</v>
      </c>
      <c r="D44" s="24">
        <v>-1.0184163625562848E-3</v>
      </c>
      <c r="E44" s="24">
        <v>6.9662730439215004E-3</v>
      </c>
      <c r="F44" s="24">
        <v>0</v>
      </c>
      <c r="G44" s="24">
        <v>1.4342360583818881E-3</v>
      </c>
      <c r="H44" s="24">
        <v>9.2670598146593619E-4</v>
      </c>
      <c r="I44" s="24">
        <v>3.3667199730662567E-3</v>
      </c>
      <c r="J44" s="24">
        <v>5.0331348041265933E-4</v>
      </c>
      <c r="K44" s="24">
        <v>1.593024230736928E-3</v>
      </c>
      <c r="L44" s="24">
        <v>-1.7579105976895937E-3</v>
      </c>
      <c r="M44" s="24">
        <v>3.2872117400419398E-2</v>
      </c>
      <c r="N44" s="24">
        <v>7.3069741008362499E-3</v>
      </c>
      <c r="O44" s="24">
        <v>-5.9643749496252063E-3</v>
      </c>
      <c r="P44" s="105"/>
    </row>
    <row r="45" spans="2:16" x14ac:dyDescent="0.25">
      <c r="B45" s="29"/>
      <c r="C45" s="36" t="s">
        <v>22</v>
      </c>
      <c r="D45" s="24">
        <v>3.2291918947269238E-4</v>
      </c>
      <c r="E45" s="24">
        <v>1.5737228633685874E-2</v>
      </c>
      <c r="F45" s="24">
        <v>-1.1838550770697509E-2</v>
      </c>
      <c r="G45" s="24">
        <v>-7.2364718179629417E-4</v>
      </c>
      <c r="H45" s="24">
        <v>5.6324428709353391E-4</v>
      </c>
      <c r="I45" s="24">
        <v>3.9404905508646504E-3</v>
      </c>
      <c r="J45" s="24">
        <v>7.2092278115998276E-4</v>
      </c>
      <c r="K45" s="24">
        <v>-1.6809413271432483E-3</v>
      </c>
      <c r="L45" s="24">
        <v>-2.9666452854394398E-3</v>
      </c>
      <c r="M45" s="24">
        <v>8.8459991958189654E-4</v>
      </c>
      <c r="N45" s="24">
        <v>6.4277679575774904E-4</v>
      </c>
      <c r="O45" s="24">
        <v>9.0733900754778052E-3</v>
      </c>
      <c r="P45" s="105"/>
    </row>
    <row r="46" spans="2:16" x14ac:dyDescent="0.25">
      <c r="B46" s="29"/>
      <c r="C46" s="36" t="s">
        <v>23</v>
      </c>
      <c r="D46" s="24">
        <v>5.6636885768985845E-3</v>
      </c>
      <c r="E46" s="24">
        <v>1.4119140160228527E-2</v>
      </c>
      <c r="F46" s="24">
        <v>3.120844739929618E-2</v>
      </c>
      <c r="G46" s="24">
        <v>9.1019417475728392E-3</v>
      </c>
      <c r="H46" s="24">
        <v>-2.254960914010673E-3</v>
      </c>
      <c r="I46" s="24">
        <v>-1.6573753201747365E-3</v>
      </c>
      <c r="J46" s="24">
        <v>2.0374283127073678E-3</v>
      </c>
      <c r="K46" s="24">
        <v>-1.8073650124255103E-3</v>
      </c>
      <c r="L46" s="24">
        <v>4.5265937382121813E-4</v>
      </c>
      <c r="M46" s="24">
        <v>-4.4491365658698712E-3</v>
      </c>
      <c r="N46" s="24">
        <v>-3.7873049537962E-4</v>
      </c>
      <c r="O46" s="24">
        <v>0</v>
      </c>
      <c r="P46" s="105"/>
    </row>
    <row r="47" spans="2:16" x14ac:dyDescent="0.25">
      <c r="B47" s="29"/>
      <c r="C47" s="36" t="s">
        <v>2</v>
      </c>
      <c r="D47" s="24">
        <v>8.5119554283064058E-3</v>
      </c>
      <c r="E47" s="24">
        <v>1.1432517455689295E-2</v>
      </c>
      <c r="F47" s="24">
        <v>1.5779092702169706E-2</v>
      </c>
      <c r="G47" s="24">
        <v>1.0679611650485477E-2</v>
      </c>
      <c r="H47" s="24">
        <v>2.807950934752057E-3</v>
      </c>
      <c r="I47" s="24">
        <v>3.0211480362536403E-3</v>
      </c>
      <c r="J47" s="24">
        <v>6.1710255656772794E-3</v>
      </c>
      <c r="K47" s="24">
        <v>3.1396028037382617E-3</v>
      </c>
      <c r="L47" s="24">
        <v>3.0569910473834394E-3</v>
      </c>
      <c r="M47" s="24">
        <v>8.5625136056890483E-3</v>
      </c>
      <c r="N47" s="24">
        <v>1.5828476868839925E-3</v>
      </c>
      <c r="O47" s="24">
        <v>7.9017311974705073E-4</v>
      </c>
      <c r="P47" s="105"/>
    </row>
    <row r="48" spans="2:16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2"/>
    </row>
    <row r="49" spans="2:16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17" t="s">
        <v>50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8"/>
    </row>
    <row r="54" spans="2:16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0" t="s">
        <v>49</v>
      </c>
      <c r="J55" s="110"/>
      <c r="K55" s="110"/>
      <c r="L55" s="110"/>
      <c r="M55" s="110"/>
      <c r="N55" s="110"/>
      <c r="O55" s="2"/>
      <c r="P55" s="8"/>
    </row>
    <row r="56" spans="2:16" x14ac:dyDescent="0.25">
      <c r="B56" s="7"/>
      <c r="I56" s="2"/>
      <c r="J56" s="2"/>
      <c r="K56" s="52"/>
      <c r="L56" s="2"/>
      <c r="M56" s="2"/>
      <c r="N56" s="2"/>
      <c r="O56" s="2"/>
      <c r="P56" s="8"/>
    </row>
    <row r="57" spans="2:16" x14ac:dyDescent="0.25">
      <c r="B57" s="7"/>
      <c r="C57" s="111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I65, ", aumentaron ", FIXED(100*M65,1), "% de enero a dicembre del 2016.")</f>
        <v>Los alimentos son el principal componente de la canasta familiar. El Índice de precios al consumidor del Azúcar  en la región tuvo un crecimiento de 7.0%, en tanto los precios de Leche, quesos y huevos tuvieron un crecimiento de 7.0%. Por otro lado los precios por Energía eléctrica, aumentaron 4.7% de enero a dicembre del 2016.</v>
      </c>
      <c r="D57" s="111"/>
      <c r="E57" s="111"/>
      <c r="F57" s="111"/>
      <c r="G57" s="111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8"/>
    </row>
    <row r="58" spans="2:16" x14ac:dyDescent="0.25">
      <c r="B58" s="7"/>
      <c r="C58" s="111"/>
      <c r="D58" s="111"/>
      <c r="E58" s="111"/>
      <c r="F58" s="111"/>
      <c r="G58" s="111"/>
      <c r="I58" s="60" t="s">
        <v>46</v>
      </c>
      <c r="J58" s="52"/>
      <c r="K58" s="52"/>
      <c r="L58" s="104"/>
      <c r="M58" s="104"/>
      <c r="N58" s="52"/>
      <c r="O58" s="2"/>
      <c r="P58" s="8"/>
    </row>
    <row r="59" spans="2:16" x14ac:dyDescent="0.25">
      <c r="B59" s="7"/>
      <c r="C59" s="111"/>
      <c r="D59" s="111"/>
      <c r="E59" s="111"/>
      <c r="F59" s="111"/>
      <c r="G59" s="111"/>
      <c r="I59" s="62" t="s">
        <v>41</v>
      </c>
      <c r="J59" s="63"/>
      <c r="K59" s="63"/>
      <c r="L59" s="64">
        <v>0.11761078998073216</v>
      </c>
      <c r="M59" s="64">
        <v>7.0133094269360763E-2</v>
      </c>
      <c r="N59" s="65">
        <f>+(M59-L59)*100</f>
        <v>-4.7477695711371393</v>
      </c>
      <c r="O59" s="2"/>
      <c r="P59" s="8"/>
    </row>
    <row r="60" spans="2:16" x14ac:dyDescent="0.25">
      <c r="B60" s="7"/>
      <c r="C60" s="111"/>
      <c r="D60" s="111"/>
      <c r="E60" s="111"/>
      <c r="F60" s="111"/>
      <c r="G60" s="111"/>
      <c r="I60" s="62" t="s">
        <v>42</v>
      </c>
      <c r="J60" s="63"/>
      <c r="K60" s="63"/>
      <c r="L60" s="64">
        <v>5.4916276485993176E-2</v>
      </c>
      <c r="M60" s="64">
        <v>7.0488226886331162E-2</v>
      </c>
      <c r="N60" s="65">
        <f t="shared" ref="N60:N65" si="0">+(M60-L60)*100</f>
        <v>1.5571950400337986</v>
      </c>
      <c r="O60" s="2"/>
      <c r="P60" s="8"/>
    </row>
    <row r="61" spans="2:16" x14ac:dyDescent="0.25">
      <c r="B61" s="7"/>
      <c r="C61" s="2"/>
      <c r="D61" s="2"/>
      <c r="E61" s="2"/>
      <c r="F61" s="2"/>
      <c r="I61" s="62" t="s">
        <v>78</v>
      </c>
      <c r="J61" s="63"/>
      <c r="K61" s="63"/>
      <c r="L61" s="64">
        <v>3.2705052069885721E-3</v>
      </c>
      <c r="M61" s="64">
        <v>1.4497726687827228E-2</v>
      </c>
      <c r="N61" s="65">
        <f t="shared" si="0"/>
        <v>1.1227221480838656</v>
      </c>
      <c r="O61" s="2"/>
      <c r="P61" s="8"/>
    </row>
    <row r="62" spans="2:16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1.9568269568269514E-2</v>
      </c>
      <c r="M62" s="68">
        <v>2.3840261640416527E-2</v>
      </c>
      <c r="N62" s="69">
        <f t="shared" si="0"/>
        <v>0.42719920721470128</v>
      </c>
      <c r="O62" s="2"/>
      <c r="P62" s="8"/>
    </row>
    <row r="63" spans="2:16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8"/>
    </row>
    <row r="64" spans="2:16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-8.4226911103424396E-2</v>
      </c>
      <c r="M64" s="64">
        <v>-3.8715769593957727E-3</v>
      </c>
      <c r="N64" s="65">
        <f t="shared" si="0"/>
        <v>8.0355334144028632</v>
      </c>
      <c r="O64" s="2"/>
      <c r="P64" s="8"/>
    </row>
    <row r="65" spans="2:16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0.13613964754029895</v>
      </c>
      <c r="M65" s="68">
        <v>4.7489524369624503E-2</v>
      </c>
      <c r="N65" s="69">
        <f t="shared" si="0"/>
        <v>-8.8650123170674444</v>
      </c>
      <c r="O65" s="2"/>
      <c r="P65" s="8"/>
    </row>
    <row r="66" spans="2:16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</sheetData>
  <mergeCells count="13">
    <mergeCell ref="C57:G60"/>
    <mergeCell ref="D25:N25"/>
    <mergeCell ref="C31:O31"/>
    <mergeCell ref="C33:O34"/>
    <mergeCell ref="C36:M36"/>
    <mergeCell ref="C53:O53"/>
    <mergeCell ref="I55:N55"/>
    <mergeCell ref="B1:P2"/>
    <mergeCell ref="C7:O7"/>
    <mergeCell ref="C9:O11"/>
    <mergeCell ref="D12:N12"/>
    <mergeCell ref="D14:H15"/>
    <mergeCell ref="I14:N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Q68"/>
  <sheetViews>
    <sheetView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3" t="s">
        <v>87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5" customHeight="1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2:16" x14ac:dyDescent="0.25">
      <c r="B7" s="29"/>
      <c r="C7" s="117" t="s">
        <v>26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0"/>
    </row>
    <row r="8" spans="2:16" x14ac:dyDescent="0.25"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0"/>
    </row>
    <row r="9" spans="2:16" ht="15" customHeight="1" x14ac:dyDescent="0.25">
      <c r="B9" s="29"/>
      <c r="C9" s="120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D19, " en ",FIXED(N19*100, 1 ), "%. Todos los grupos registraron alzas en sus respectivos Índices de precios.")</f>
        <v>La variación anual de enero a diciembre 2016 en esta región registró una tasa de 4.1%, impulsado por el aumento general en los precios del grupo Alimentos y bebidas que registró un incremento del 5.2% como principal grupo de consumo, cabe resaltar el aumento en los precios de  Alquiler de vivienda, comb. y electricidad en 4.2%. Todos los grupos registraron alzas en sus respectivos Índices de precios.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1"/>
    </row>
    <row r="10" spans="2:16" x14ac:dyDescent="0.25">
      <c r="B10" s="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31"/>
    </row>
    <row r="11" spans="2:16" x14ac:dyDescent="0.25">
      <c r="B11" s="2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31"/>
    </row>
    <row r="12" spans="2:16" x14ac:dyDescent="0.25">
      <c r="B12" s="29"/>
      <c r="C12" s="2"/>
      <c r="D12" s="110" t="s">
        <v>25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"/>
      <c r="P12" s="32"/>
    </row>
    <row r="13" spans="2:16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2"/>
    </row>
    <row r="14" spans="2:16" x14ac:dyDescent="0.25">
      <c r="B14" s="29"/>
      <c r="C14" s="2"/>
      <c r="D14" s="121" t="s">
        <v>6</v>
      </c>
      <c r="E14" s="122"/>
      <c r="F14" s="122"/>
      <c r="G14" s="122"/>
      <c r="H14" s="123"/>
      <c r="I14" s="127" t="s">
        <v>5</v>
      </c>
      <c r="J14" s="128"/>
      <c r="K14" s="128"/>
      <c r="L14" s="128"/>
      <c r="M14" s="128"/>
      <c r="N14" s="129"/>
      <c r="O14" s="2"/>
      <c r="P14" s="32"/>
    </row>
    <row r="15" spans="2:16" x14ac:dyDescent="0.25">
      <c r="B15" s="29"/>
      <c r="C15" s="2"/>
      <c r="D15" s="124"/>
      <c r="E15" s="125"/>
      <c r="F15" s="125"/>
      <c r="G15" s="125"/>
      <c r="H15" s="126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2"/>
      <c r="P15" s="32"/>
    </row>
    <row r="16" spans="2:16" x14ac:dyDescent="0.25">
      <c r="B16" s="29"/>
      <c r="C16" s="2"/>
      <c r="D16" s="38" t="s">
        <v>7</v>
      </c>
      <c r="E16" s="21"/>
      <c r="F16" s="21"/>
      <c r="G16" s="21"/>
      <c r="H16" s="22"/>
      <c r="I16" s="37">
        <v>5.9381962607768957E-2</v>
      </c>
      <c r="J16" s="24">
        <v>2.8438185808339345E-2</v>
      </c>
      <c r="K16" s="24">
        <v>3.9477193918378228E-2</v>
      </c>
      <c r="L16" s="24">
        <v>3.0963989393550717E-2</v>
      </c>
      <c r="M16" s="24">
        <v>3.3269725379573512E-2</v>
      </c>
      <c r="N16" s="24">
        <v>4.0709812108559618E-2</v>
      </c>
      <c r="O16" s="2"/>
      <c r="P16" s="32"/>
    </row>
    <row r="17" spans="2:16" x14ac:dyDescent="0.25">
      <c r="B17" s="29"/>
      <c r="C17" s="2"/>
      <c r="D17" s="42" t="s">
        <v>8</v>
      </c>
      <c r="E17" s="21"/>
      <c r="F17" s="21"/>
      <c r="G17" s="21"/>
      <c r="H17" s="22"/>
      <c r="I17" s="25">
        <v>6.8078960038517211E-2</v>
      </c>
      <c r="J17" s="25">
        <v>3.7774972953479979E-2</v>
      </c>
      <c r="K17" s="25">
        <v>4.1351750499522222E-2</v>
      </c>
      <c r="L17" s="25">
        <v>4.446483690664893E-2</v>
      </c>
      <c r="M17" s="25">
        <v>4.1214057507987345E-2</v>
      </c>
      <c r="N17" s="25">
        <v>5.2009818962871934E-2</v>
      </c>
      <c r="O17" s="2"/>
      <c r="P17" s="32"/>
    </row>
    <row r="18" spans="2:16" x14ac:dyDescent="0.25">
      <c r="B18" s="29"/>
      <c r="C18" s="2"/>
      <c r="D18" s="42" t="s">
        <v>9</v>
      </c>
      <c r="E18" s="21"/>
      <c r="F18" s="21"/>
      <c r="G18" s="21"/>
      <c r="H18" s="22"/>
      <c r="I18" s="25">
        <v>5.3569689295802192E-2</v>
      </c>
      <c r="J18" s="25">
        <v>2.0153462142923129E-2</v>
      </c>
      <c r="K18" s="25">
        <v>1.7127322156773817E-2</v>
      </c>
      <c r="L18" s="25">
        <v>1.7462580185317211E-2</v>
      </c>
      <c r="M18" s="25">
        <v>2.6269702276707552E-2</v>
      </c>
      <c r="N18" s="25">
        <v>3.336177474402735E-2</v>
      </c>
      <c r="O18" s="2"/>
      <c r="P18" s="32"/>
    </row>
    <row r="19" spans="2:16" x14ac:dyDescent="0.25">
      <c r="B19" s="29"/>
      <c r="C19" s="2"/>
      <c r="D19" s="42" t="s">
        <v>13</v>
      </c>
      <c r="E19" s="21"/>
      <c r="F19" s="21"/>
      <c r="G19" s="21"/>
      <c r="H19" s="22"/>
      <c r="I19" s="25">
        <v>2.1642842762230607E-2</v>
      </c>
      <c r="J19" s="25">
        <v>2.0494630012809045E-2</v>
      </c>
      <c r="K19" s="25">
        <v>6.4400888288114411E-2</v>
      </c>
      <c r="L19" s="25">
        <v>2.9118287373004481E-2</v>
      </c>
      <c r="M19" s="25">
        <v>4.45130013221684E-2</v>
      </c>
      <c r="N19" s="25">
        <v>4.1772151898734178E-2</v>
      </c>
      <c r="O19" s="2"/>
      <c r="P19" s="32"/>
    </row>
    <row r="20" spans="2:16" x14ac:dyDescent="0.25">
      <c r="B20" s="29"/>
      <c r="C20" s="2"/>
      <c r="D20" s="42" t="s">
        <v>14</v>
      </c>
      <c r="E20" s="21"/>
      <c r="F20" s="21"/>
      <c r="G20" s="21"/>
      <c r="H20" s="22"/>
      <c r="I20" s="25">
        <v>1.3933236574746211E-2</v>
      </c>
      <c r="J20" s="25">
        <v>2.2616661895218826E-2</v>
      </c>
      <c r="K20" s="25">
        <v>5.5057857409481104E-2</v>
      </c>
      <c r="L20" s="25">
        <v>3.5467893154077501E-2</v>
      </c>
      <c r="M20" s="25">
        <v>2.5198599128726462E-2</v>
      </c>
      <c r="N20" s="25">
        <v>2.6495584069321731E-2</v>
      </c>
      <c r="O20" s="2"/>
      <c r="P20" s="32"/>
    </row>
    <row r="21" spans="2:16" x14ac:dyDescent="0.25">
      <c r="B21" s="29"/>
      <c r="C21" s="2"/>
      <c r="D21" s="42" t="s">
        <v>10</v>
      </c>
      <c r="E21" s="21"/>
      <c r="F21" s="21"/>
      <c r="G21" s="21"/>
      <c r="H21" s="22"/>
      <c r="I21" s="25">
        <v>5.0820644650978908E-2</v>
      </c>
      <c r="J21" s="25">
        <v>3.4625517500940894E-2</v>
      </c>
      <c r="K21" s="25">
        <v>3.2193524918152194E-2</v>
      </c>
      <c r="L21" s="25">
        <v>1.1541850220264438E-2</v>
      </c>
      <c r="M21" s="25">
        <v>4.1546903579827488E-2</v>
      </c>
      <c r="N21" s="25">
        <v>3.7464458939622025E-2</v>
      </c>
      <c r="O21" s="2"/>
      <c r="P21" s="32"/>
    </row>
    <row r="22" spans="2:16" x14ac:dyDescent="0.25">
      <c r="B22" s="29"/>
      <c r="C22" s="2"/>
      <c r="D22" s="42" t="s">
        <v>11</v>
      </c>
      <c r="E22" s="21"/>
      <c r="F22" s="21"/>
      <c r="G22" s="21"/>
      <c r="H22" s="22"/>
      <c r="I22" s="25">
        <v>9.2580181905217884E-2</v>
      </c>
      <c r="J22" s="25">
        <v>6.1338941465123309E-3</v>
      </c>
      <c r="K22" s="25">
        <v>3.5969343319979252E-2</v>
      </c>
      <c r="L22" s="25">
        <v>-1.1685582177385467E-2</v>
      </c>
      <c r="M22" s="25">
        <v>6.8050357264375361E-3</v>
      </c>
      <c r="N22" s="25">
        <v>1.0476512335248378E-2</v>
      </c>
      <c r="O22" s="2"/>
      <c r="P22" s="32"/>
    </row>
    <row r="23" spans="2:16" x14ac:dyDescent="0.25">
      <c r="B23" s="29"/>
      <c r="C23" s="2"/>
      <c r="D23" s="42" t="s">
        <v>15</v>
      </c>
      <c r="E23" s="21"/>
      <c r="F23" s="21"/>
      <c r="G23" s="21"/>
      <c r="H23" s="22"/>
      <c r="I23" s="25">
        <v>3.818057855264434E-2</v>
      </c>
      <c r="J23" s="25">
        <v>3.3305188103949668E-2</v>
      </c>
      <c r="K23" s="25">
        <v>3.6317414200109033E-2</v>
      </c>
      <c r="L23" s="25">
        <v>3.9600490625547602E-2</v>
      </c>
      <c r="M23" s="25">
        <v>3.4131130962413492E-2</v>
      </c>
      <c r="N23" s="25">
        <v>3.7486757395485348E-2</v>
      </c>
      <c r="O23" s="2"/>
      <c r="P23" s="32"/>
    </row>
    <row r="24" spans="2:16" x14ac:dyDescent="0.25">
      <c r="B24" s="29"/>
      <c r="C24" s="2"/>
      <c r="D24" s="42" t="s">
        <v>12</v>
      </c>
      <c r="E24" s="21"/>
      <c r="F24" s="21"/>
      <c r="G24" s="21"/>
      <c r="I24" s="24">
        <v>4.1134613510088736E-2</v>
      </c>
      <c r="J24" s="24">
        <v>2.5653028742627093E-2</v>
      </c>
      <c r="K24" s="24">
        <v>2.5924235508899995E-2</v>
      </c>
      <c r="L24" s="24">
        <v>3.5412403238722412E-2</v>
      </c>
      <c r="M24" s="24">
        <v>3.1967001804588779E-2</v>
      </c>
      <c r="N24" s="24">
        <v>4.5049546173703048E-2</v>
      </c>
      <c r="O24" s="2"/>
      <c r="P24" s="32"/>
    </row>
    <row r="25" spans="2:16" x14ac:dyDescent="0.25">
      <c r="B25" s="29"/>
      <c r="C25" s="2"/>
      <c r="D25" s="119" t="s">
        <v>16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2"/>
      <c r="P25" s="32"/>
    </row>
    <row r="26" spans="2:16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2"/>
    </row>
    <row r="27" spans="2:16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30" spans="2:16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</row>
    <row r="31" spans="2:16" x14ac:dyDescent="0.25">
      <c r="B31" s="29"/>
      <c r="C31" s="117" t="s">
        <v>27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32"/>
    </row>
    <row r="32" spans="2:16" x14ac:dyDescent="0.25"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2"/>
    </row>
    <row r="33" spans="2:16" x14ac:dyDescent="0.25">
      <c r="B33" s="29"/>
      <c r="C33" s="111" t="str">
        <f>+CONCATENATE("El mes con mayor crecimiento (mensual) fue ", M38,", creciendo ", FIXED(M39*100,1),"% en relación a ", L38," del mismo año. En tanto que en ",G38, " se registró una disminución de ",FIXED(G39*100,1),"% en relación a ",F38,". ")</f>
        <v xml:space="preserve">El mes con mayor crecimiento (mensual) fue Octubre, creciendo 0.9% en relación a Septiembre del mismo año. En tanto que en Abril se registró una disminución de -0.5% en relación a Marzo. 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32"/>
    </row>
    <row r="34" spans="2:16" x14ac:dyDescent="0.25">
      <c r="B34" s="29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32"/>
    </row>
    <row r="35" spans="2:16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2"/>
    </row>
    <row r="36" spans="2:16" x14ac:dyDescent="0.25">
      <c r="B36" s="29"/>
      <c r="C36" s="110" t="s">
        <v>24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"/>
      <c r="O36" s="2"/>
      <c r="P36" s="32"/>
    </row>
    <row r="37" spans="2:16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2"/>
    </row>
    <row r="38" spans="2:16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32"/>
    </row>
    <row r="39" spans="2:16" x14ac:dyDescent="0.25">
      <c r="B39" s="29"/>
      <c r="C39" s="51" t="s">
        <v>18</v>
      </c>
      <c r="D39" s="46">
        <v>8.1901397141479482E-3</v>
      </c>
      <c r="E39" s="46">
        <v>4.6989487097801597E-3</v>
      </c>
      <c r="F39" s="46">
        <v>6.9758224336107233E-3</v>
      </c>
      <c r="G39" s="46">
        <v>-4.8020152719829845E-3</v>
      </c>
      <c r="H39" s="46">
        <v>-3.0849549121974018E-3</v>
      </c>
      <c r="I39" s="46">
        <v>1.9043084979766256E-3</v>
      </c>
      <c r="J39" s="46">
        <v>3.4845964995644518E-3</v>
      </c>
      <c r="K39" s="46">
        <v>4.893062899534506E-3</v>
      </c>
      <c r="L39" s="46">
        <v>-2.1204743579674723E-3</v>
      </c>
      <c r="M39" s="46">
        <v>9.3656540217219586E-3</v>
      </c>
      <c r="N39" s="46">
        <v>6.4717348927876284E-3</v>
      </c>
      <c r="O39" s="46">
        <v>4.1059807871088871E-3</v>
      </c>
      <c r="P39" s="105"/>
    </row>
    <row r="40" spans="2:16" x14ac:dyDescent="0.25">
      <c r="B40" s="29"/>
      <c r="C40" s="36" t="s">
        <v>19</v>
      </c>
      <c r="D40" s="24">
        <v>1.5879104019637769E-2</v>
      </c>
      <c r="E40" s="24">
        <v>9.2879256965943124E-3</v>
      </c>
      <c r="F40" s="24">
        <v>7.3320365105491447E-3</v>
      </c>
      <c r="G40" s="24">
        <v>-1.0769459298870965E-2</v>
      </c>
      <c r="H40" s="24">
        <v>-9.7604925294693112E-3</v>
      </c>
      <c r="I40" s="24">
        <v>2.4262643111685467E-3</v>
      </c>
      <c r="J40" s="24">
        <v>4.0844111640572223E-3</v>
      </c>
      <c r="K40" s="24">
        <v>8.7382297551787946E-3</v>
      </c>
      <c r="L40" s="24">
        <v>-7.7664102755581332E-3</v>
      </c>
      <c r="M40" s="24">
        <v>1.7836983517724114E-2</v>
      </c>
      <c r="N40" s="24">
        <v>9.3907128068617673E-3</v>
      </c>
      <c r="O40" s="24">
        <v>4.6150465167387189E-3</v>
      </c>
      <c r="P40" s="105"/>
    </row>
    <row r="41" spans="2:16" x14ac:dyDescent="0.25">
      <c r="B41" s="29"/>
      <c r="C41" s="36" t="s">
        <v>20</v>
      </c>
      <c r="D41" s="24">
        <v>3.9249146757678322E-3</v>
      </c>
      <c r="E41" s="24">
        <v>5.0994390617031815E-3</v>
      </c>
      <c r="F41" s="24">
        <v>8.2022661931338003E-3</v>
      </c>
      <c r="G41" s="24">
        <v>1.2580726327264813E-3</v>
      </c>
      <c r="H41" s="24">
        <v>2.3454514994136755E-3</v>
      </c>
      <c r="I41" s="24">
        <v>4.2620758816647175E-3</v>
      </c>
      <c r="J41" s="24">
        <v>-2.3300324540235229E-3</v>
      </c>
      <c r="K41" s="24">
        <v>4.3373092001000035E-3</v>
      </c>
      <c r="L41" s="24">
        <v>9.1354538659582651E-4</v>
      </c>
      <c r="M41" s="24">
        <v>4.2316627945568897E-3</v>
      </c>
      <c r="N41" s="24">
        <v>4.1312071387267224E-4</v>
      </c>
      <c r="O41" s="24">
        <v>2.4777006937570789E-4</v>
      </c>
      <c r="P41" s="105"/>
    </row>
    <row r="42" spans="2:16" x14ac:dyDescent="0.25">
      <c r="B42" s="29"/>
      <c r="C42" s="36" t="s">
        <v>4</v>
      </c>
      <c r="D42" s="24">
        <v>1.2151898734177102E-2</v>
      </c>
      <c r="E42" s="24">
        <v>1.1672502918125272E-3</v>
      </c>
      <c r="F42" s="24">
        <v>6.3291139240506666E-3</v>
      </c>
      <c r="G42" s="24">
        <v>-1.1337305527970853E-2</v>
      </c>
      <c r="H42" s="24">
        <v>-5.6081024524985423E-3</v>
      </c>
      <c r="I42" s="24">
        <v>3.0303030303029388E-3</v>
      </c>
      <c r="J42" s="24">
        <v>1.3763007720711595E-2</v>
      </c>
      <c r="K42" s="24">
        <v>3.7251655629140235E-3</v>
      </c>
      <c r="L42" s="24">
        <v>1.7319587628865651E-3</v>
      </c>
      <c r="M42" s="24">
        <v>2.9639387452660149E-3</v>
      </c>
      <c r="N42" s="24">
        <v>1.1902807420784756E-2</v>
      </c>
      <c r="O42" s="24">
        <v>1.4602092966660152E-3</v>
      </c>
      <c r="P42" s="105"/>
    </row>
    <row r="43" spans="2:16" x14ac:dyDescent="0.25">
      <c r="B43" s="29"/>
      <c r="C43" s="36" t="s">
        <v>21</v>
      </c>
      <c r="D43" s="24">
        <v>4.4992501249792038E-3</v>
      </c>
      <c r="E43" s="24">
        <v>8.2946250829385448E-5</v>
      </c>
      <c r="F43" s="24">
        <v>3.4005142241022579E-3</v>
      </c>
      <c r="G43" s="24">
        <v>2.7277235906761899E-3</v>
      </c>
      <c r="H43" s="24">
        <v>8.4906438051273181E-3</v>
      </c>
      <c r="I43" s="24">
        <v>2.4521824423739957E-4</v>
      </c>
      <c r="J43" s="24">
        <v>3.7590912805425258E-3</v>
      </c>
      <c r="K43" s="24">
        <v>-8.1413335504376683E-5</v>
      </c>
      <c r="L43" s="24">
        <v>3.9895782445855676E-3</v>
      </c>
      <c r="M43" s="24">
        <v>-1.6219284729543926E-3</v>
      </c>
      <c r="N43" s="24">
        <v>1.2996507188691719E-3</v>
      </c>
      <c r="O43" s="24">
        <v>-5.6785917092549987E-4</v>
      </c>
      <c r="P43" s="105"/>
    </row>
    <row r="44" spans="2:16" x14ac:dyDescent="0.25">
      <c r="B44" s="29"/>
      <c r="C44" s="36" t="s">
        <v>3</v>
      </c>
      <c r="D44" s="24">
        <v>1.5888944639572689E-3</v>
      </c>
      <c r="E44" s="24">
        <v>9.1842698505462117E-4</v>
      </c>
      <c r="F44" s="24">
        <v>-2.2522522522522292E-3</v>
      </c>
      <c r="G44" s="24">
        <v>5.5179332831702954E-3</v>
      </c>
      <c r="H44" s="24">
        <v>1.9955101022699484E-3</v>
      </c>
      <c r="I44" s="24">
        <v>-5.8086465853457447E-4</v>
      </c>
      <c r="J44" s="24">
        <v>8.8840916638990297E-3</v>
      </c>
      <c r="K44" s="24">
        <v>5.7608427289934649E-3</v>
      </c>
      <c r="L44" s="24">
        <v>8.346289174371968E-3</v>
      </c>
      <c r="M44" s="24">
        <v>-1.1360869918038974E-3</v>
      </c>
      <c r="N44" s="24">
        <v>9.3427573320334911E-3</v>
      </c>
      <c r="O44" s="24">
        <v>-1.4488087572439579E-3</v>
      </c>
      <c r="P44" s="105"/>
    </row>
    <row r="45" spans="2:16" x14ac:dyDescent="0.25">
      <c r="B45" s="29"/>
      <c r="C45" s="36" t="s">
        <v>22</v>
      </c>
      <c r="D45" s="24">
        <v>-8.0263602568435566E-3</v>
      </c>
      <c r="E45" s="24">
        <v>-3.7475513159015428E-3</v>
      </c>
      <c r="F45" s="24">
        <v>0</v>
      </c>
      <c r="G45" s="24">
        <v>-1.4533641104557127E-3</v>
      </c>
      <c r="H45" s="24">
        <v>2.5684931506853026E-4</v>
      </c>
      <c r="I45" s="24">
        <v>1.7118890695888567E-4</v>
      </c>
      <c r="J45" s="24">
        <v>8.5579803166457857E-4</v>
      </c>
      <c r="K45" s="24">
        <v>-1.197092774690045E-3</v>
      </c>
      <c r="L45" s="24">
        <v>5.5645920725964082E-3</v>
      </c>
      <c r="M45" s="24">
        <v>2.1283841307679907E-3</v>
      </c>
      <c r="N45" s="24">
        <v>5.5220457055475958E-3</v>
      </c>
      <c r="O45" s="24">
        <v>1.0476512335248378E-2</v>
      </c>
      <c r="P45" s="105"/>
    </row>
    <row r="46" spans="2:16" x14ac:dyDescent="0.25">
      <c r="B46" s="29"/>
      <c r="C46" s="36" t="s">
        <v>23</v>
      </c>
      <c r="D46" s="24">
        <v>2.1188167223535892E-3</v>
      </c>
      <c r="E46" s="24">
        <v>2.7649020086200071E-3</v>
      </c>
      <c r="F46" s="24">
        <v>1.8814370286270421E-2</v>
      </c>
      <c r="G46" s="24">
        <v>5.1739234259333688E-3</v>
      </c>
      <c r="H46" s="24">
        <v>6.8894520114033408E-3</v>
      </c>
      <c r="I46" s="24">
        <v>-7.8647267007458943E-5</v>
      </c>
      <c r="J46" s="24">
        <v>1.5730690577320239E-4</v>
      </c>
      <c r="K46" s="24">
        <v>8.6505190311414459E-4</v>
      </c>
      <c r="L46" s="24">
        <v>2.3571933684296553E-4</v>
      </c>
      <c r="M46" s="24">
        <v>7.8554595443813824E-5</v>
      </c>
      <c r="N46" s="24">
        <v>-1.0996779514570454E-3</v>
      </c>
      <c r="O46" s="24">
        <v>1.1008885743493124E-3</v>
      </c>
      <c r="P46" s="105"/>
    </row>
    <row r="47" spans="2:16" x14ac:dyDescent="0.25">
      <c r="B47" s="29"/>
      <c r="C47" s="36" t="s">
        <v>2</v>
      </c>
      <c r="D47" s="24">
        <v>2.0817720043300181E-3</v>
      </c>
      <c r="E47" s="24">
        <v>6.6478311450879346E-4</v>
      </c>
      <c r="F47" s="24">
        <v>3.1556219897026505E-3</v>
      </c>
      <c r="G47" s="24">
        <v>7.2019867549668604E-3</v>
      </c>
      <c r="H47" s="24">
        <v>9.2874167831018539E-3</v>
      </c>
      <c r="I47" s="24">
        <v>3.7459283387621944E-3</v>
      </c>
      <c r="J47" s="24">
        <v>2.6772675644977095E-3</v>
      </c>
      <c r="K47" s="24">
        <v>2.9937697224693416E-3</v>
      </c>
      <c r="L47" s="24">
        <v>3.3075185543725016E-3</v>
      </c>
      <c r="M47" s="24">
        <v>2.7337782423413337E-3</v>
      </c>
      <c r="N47" s="24">
        <v>2.9668831689519948E-3</v>
      </c>
      <c r="O47" s="24">
        <v>3.3578509753757757E-3</v>
      </c>
      <c r="P47" s="105"/>
    </row>
    <row r="48" spans="2:16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2"/>
    </row>
    <row r="49" spans="2:16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17" t="s">
        <v>50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8"/>
    </row>
    <row r="54" spans="2:16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0" t="s">
        <v>49</v>
      </c>
      <c r="J55" s="110"/>
      <c r="K55" s="110"/>
      <c r="L55" s="110"/>
      <c r="M55" s="110"/>
      <c r="N55" s="110"/>
      <c r="O55" s="2"/>
      <c r="P55" s="8"/>
    </row>
    <row r="56" spans="2:16" x14ac:dyDescent="0.25">
      <c r="B56" s="7"/>
      <c r="I56" s="2"/>
      <c r="J56" s="2"/>
      <c r="K56" s="52"/>
      <c r="L56" s="2"/>
      <c r="M56" s="2"/>
      <c r="N56" s="2"/>
      <c r="O56" s="2"/>
      <c r="P56" s="8"/>
    </row>
    <row r="57" spans="2:16" x14ac:dyDescent="0.25">
      <c r="B57" s="7"/>
      <c r="C57" s="111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aumentaron ", FIXED(100*M64,1), "% de enero a dicembre del 2016.")</f>
        <v>Los alimentos son el principal componente de la canasta familiar. El Índice de precios al consumidor del Azúcar  en la región tuvo un crecimiento de 4.8%, en tanto los precios de Leche, quesos y huevos tuvieron un crecimiento de 2.9%. Por otro lado los precios por Combustibles, aumentaron 1.5% de enero a dicembre del 2016.</v>
      </c>
      <c r="D57" s="111"/>
      <c r="E57" s="111"/>
      <c r="F57" s="111"/>
      <c r="G57" s="111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8"/>
    </row>
    <row r="58" spans="2:16" x14ac:dyDescent="0.25">
      <c r="B58" s="7"/>
      <c r="C58" s="111"/>
      <c r="D58" s="111"/>
      <c r="E58" s="111"/>
      <c r="F58" s="111"/>
      <c r="G58" s="111"/>
      <c r="I58" s="60" t="s">
        <v>46</v>
      </c>
      <c r="J58" s="52"/>
      <c r="K58" s="52"/>
      <c r="L58" s="104"/>
      <c r="M58" s="104"/>
      <c r="N58" s="52"/>
      <c r="O58" s="2"/>
      <c r="P58" s="8"/>
    </row>
    <row r="59" spans="2:16" x14ac:dyDescent="0.25">
      <c r="B59" s="7"/>
      <c r="C59" s="111"/>
      <c r="D59" s="111"/>
      <c r="E59" s="111"/>
      <c r="F59" s="111"/>
      <c r="G59" s="111"/>
      <c r="I59" s="62" t="s">
        <v>41</v>
      </c>
      <c r="J59" s="63"/>
      <c r="K59" s="63"/>
      <c r="L59" s="64">
        <v>0.18773379052369088</v>
      </c>
      <c r="M59" s="64">
        <v>4.8159569582048478E-2</v>
      </c>
      <c r="N59" s="65">
        <f>+(M59-L59)*100</f>
        <v>-13.95742209416424</v>
      </c>
      <c r="O59" s="2"/>
      <c r="P59" s="8"/>
    </row>
    <row r="60" spans="2:16" x14ac:dyDescent="0.25">
      <c r="B60" s="7"/>
      <c r="C60" s="111"/>
      <c r="D60" s="111"/>
      <c r="E60" s="111"/>
      <c r="F60" s="111"/>
      <c r="G60" s="111"/>
      <c r="I60" s="62" t="s">
        <v>42</v>
      </c>
      <c r="J60" s="63"/>
      <c r="K60" s="63"/>
      <c r="L60" s="64">
        <v>9.9437606976933157E-3</v>
      </c>
      <c r="M60" s="64">
        <v>2.9456863852796333E-2</v>
      </c>
      <c r="N60" s="65">
        <f t="shared" ref="N60:N65" si="0">+(M60-L60)*100</f>
        <v>1.9513103155103018</v>
      </c>
      <c r="O60" s="2"/>
      <c r="P60" s="8"/>
    </row>
    <row r="61" spans="2:16" x14ac:dyDescent="0.25">
      <c r="B61" s="7"/>
      <c r="C61" s="2"/>
      <c r="D61" s="2"/>
      <c r="E61" s="2"/>
      <c r="F61" s="2"/>
      <c r="I61" s="62" t="s">
        <v>78</v>
      </c>
      <c r="J61" s="63"/>
      <c r="K61" s="63"/>
      <c r="L61" s="64">
        <v>3.2399299474605847E-3</v>
      </c>
      <c r="M61" s="64">
        <v>7.4714148555468318E-2</v>
      </c>
      <c r="N61" s="65">
        <f t="shared" si="0"/>
        <v>7.1474218608007734</v>
      </c>
      <c r="O61" s="2"/>
      <c r="P61" s="8"/>
    </row>
    <row r="62" spans="2:16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1.7939562832012479E-2</v>
      </c>
      <c r="M62" s="68">
        <v>-3.8925485499187285E-2</v>
      </c>
      <c r="N62" s="69">
        <f t="shared" si="0"/>
        <v>-5.6865048331199759</v>
      </c>
      <c r="O62" s="2"/>
      <c r="P62" s="8"/>
    </row>
    <row r="63" spans="2:16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8"/>
    </row>
    <row r="64" spans="2:16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-0.10086067778375474</v>
      </c>
      <c r="M64" s="64">
        <v>1.5156047462359101E-2</v>
      </c>
      <c r="N64" s="65">
        <f t="shared" si="0"/>
        <v>11.601672524611384</v>
      </c>
      <c r="O64" s="2"/>
      <c r="P64" s="8"/>
    </row>
    <row r="65" spans="2:16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0.17646090534979431</v>
      </c>
      <c r="M65" s="68">
        <v>4.617321953267095E-2</v>
      </c>
      <c r="N65" s="69">
        <f t="shared" si="0"/>
        <v>-13.028768581712335</v>
      </c>
      <c r="O65" s="2"/>
      <c r="P65" s="8"/>
    </row>
    <row r="66" spans="2:16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</sheetData>
  <mergeCells count="13">
    <mergeCell ref="C57:G60"/>
    <mergeCell ref="D25:N25"/>
    <mergeCell ref="C31:O31"/>
    <mergeCell ref="C33:O34"/>
    <mergeCell ref="C36:M36"/>
    <mergeCell ref="C53:O53"/>
    <mergeCell ref="I55:N55"/>
    <mergeCell ref="B1:P2"/>
    <mergeCell ref="C7:O7"/>
    <mergeCell ref="C9:O11"/>
    <mergeCell ref="D12:N12"/>
    <mergeCell ref="D14:H15"/>
    <mergeCell ref="I14:N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2017-01-30T16:46:08Z</dcterms:modified>
</cp:coreProperties>
</file>